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0008.sharepoint.com/sites/WorkPoint/Delte dokumenter/Stabe/Finansafdeling/Regnskab og indberetninger/Årsrapport/Årsregnskab 2023/Søjle III oplysninger/"/>
    </mc:Choice>
  </mc:AlternateContent>
  <xr:revisionPtr revIDLastSave="118" documentId="8_{DFADA39F-D573-418D-9D94-37FB6291957D}" xr6:coauthVersionLast="47" xr6:coauthVersionMax="47" xr10:uidLastSave="{B777A595-C894-4A7F-BE5B-0C41CC167B59}"/>
  <bookViews>
    <workbookView xWindow="0" yWindow="0" windowWidth="25800" windowHeight="21000" xr2:uid="{DDC7A5C0-02E6-4D23-AB1A-BF4C6640C94A}"/>
  </bookViews>
  <sheets>
    <sheet name="EU KM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H14" i="1"/>
  <c r="D29" i="1"/>
  <c r="E29" i="1"/>
  <c r="F51" i="1" l="1"/>
  <c r="G51" i="1"/>
  <c r="H51" i="1"/>
  <c r="F46" i="1"/>
  <c r="F30" i="1"/>
  <c r="G30" i="1"/>
  <c r="F19" i="1"/>
  <c r="F31" i="1" s="1"/>
  <c r="G19" i="1"/>
  <c r="G31" i="1" s="1"/>
  <c r="H19" i="1"/>
  <c r="H31" i="1" s="1"/>
  <c r="F20" i="1"/>
  <c r="G20" i="1"/>
  <c r="H20" i="1"/>
  <c r="E51" i="1" l="1"/>
  <c r="E46" i="1"/>
  <c r="E47" i="1" s="1"/>
  <c r="E30" i="1"/>
  <c r="E19" i="1"/>
  <c r="E31" i="1" s="1"/>
  <c r="E20" i="1"/>
  <c r="H16" i="1"/>
  <c r="H15" i="1"/>
  <c r="D46" i="1"/>
  <c r="D47" i="1" s="1"/>
  <c r="E15" i="1" l="1"/>
  <c r="F15" i="1"/>
  <c r="G15" i="1"/>
  <c r="E16" i="1"/>
  <c r="F16" i="1"/>
  <c r="G16" i="1"/>
  <c r="D51" i="1"/>
  <c r="D30" i="1"/>
  <c r="D20" i="1"/>
  <c r="D19" i="1"/>
  <c r="D31" i="1" s="1"/>
  <c r="D16" i="1"/>
  <c r="D15" i="1"/>
</calcChain>
</file>

<file path=xl/sharedStrings.xml><?xml version="1.0" encoding="utf-8"?>
<sst xmlns="http://schemas.openxmlformats.org/spreadsheetml/2006/main" count="76" uniqueCount="74">
  <si>
    <t>Skema EU KM1 – Skema om væsentlige målekriterier</t>
  </si>
  <si>
    <t>a</t>
  </si>
  <si>
    <t>b</t>
  </si>
  <si>
    <t>c</t>
  </si>
  <si>
    <t>d</t>
  </si>
  <si>
    <t>e</t>
  </si>
  <si>
    <t>Oplyst på koncernniveau</t>
  </si>
  <si>
    <t>Tilgængeligt kapitalgrundlag (beløb)</t>
  </si>
  <si>
    <t xml:space="preserve">Egentlig kernekapital (CET1) </t>
  </si>
  <si>
    <t xml:space="preserve">Kernekapital </t>
  </si>
  <si>
    <t xml:space="preserve">Samlet kapital </t>
  </si>
  <si>
    <t>Kapitalgrundlag</t>
  </si>
  <si>
    <t>Risikovægtede eksponeringer</t>
  </si>
  <si>
    <t>Samlet risikoeksponering</t>
  </si>
  <si>
    <r>
      <rPr>
        <b/>
        <sz val="11"/>
        <color rgb="FF000000"/>
        <rFont val="Calibri"/>
        <family val="2"/>
        <scheme val="minor"/>
      </rPr>
      <t>Kapitalprocenter (som en procentdel af den risikovægtede eksponering)</t>
    </r>
  </si>
  <si>
    <r>
      <rPr>
        <sz val="11"/>
        <color theme="1"/>
        <rFont val="Calibri"/>
        <family val="2"/>
        <scheme val="minor"/>
      </rPr>
      <t>Egentlig kernekapitalprocent (%)</t>
    </r>
  </si>
  <si>
    <t>Kernekapitalprocent (%)</t>
  </si>
  <si>
    <t>Kapitalprocent i alt (%)</t>
  </si>
  <si>
    <t>Krav om yderligere kapitalgrundlag til at tage højde for andre risici end risikoen for overdreven gearing (som en procentdel af den risikovægtede eksponering)</t>
  </si>
  <si>
    <t>EU 7a</t>
  </si>
  <si>
    <r>
      <rPr>
        <sz val="11"/>
        <color theme="1"/>
        <rFont val="Calibri"/>
        <family val="2"/>
        <scheme val="minor"/>
      </rPr>
      <t>Krav om yderligere kapitalgrundlag til at tage højde for andre risici end risikoen for overdreven gearing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</si>
  <si>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</si>
  <si>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heraf: i form af egentlig kernekapital (procentpoint)</t>
  </si>
  <si>
    <t>EU 7c</t>
  </si>
  <si>
    <t xml:space="preserve">     heraf: i form af kernekapital (procentpoint)</t>
  </si>
  <si>
    <t>EU 7d</t>
  </si>
  <si>
    <t>Samlede SREP-kapitalgrundlagskrav (%)</t>
  </si>
  <si>
    <t>Kombineret bufferkrav og sammenlagt kapitalkrav (som en procentdel af den risikovægtede eksponering)</t>
  </si>
  <si>
    <t>Kapitalbevaringsbuffer (%)</t>
  </si>
  <si>
    <t>EU 8a</t>
  </si>
  <si>
    <t>Bevaringsbuffer som følge af makroprudentiel eller systemisk risiko identificeret på medlemsstatsniveau (%)</t>
  </si>
  <si>
    <t>Institutspecifik kontracyklisk kapitalbuffer (%)</t>
  </si>
  <si>
    <t>EU 9a</t>
  </si>
  <si>
    <t>Systemisk risikobuffer (%)</t>
  </si>
  <si>
    <t>Buffer for globale systemisk vigtige institutter (%)</t>
  </si>
  <si>
    <t>EU 10a</t>
  </si>
  <si>
    <t>Buffer for andre systemisk vigtige institutter (%)</t>
  </si>
  <si>
    <t>Kombineret bufferkrav (%)</t>
  </si>
  <si>
    <t>EU 11a</t>
  </si>
  <si>
    <t>Sammenlagte kapitalkrav (%)</t>
  </si>
  <si>
    <t>Tilgængelig egentlig kernekapital efter opfyldelse af samlede SREP-kapitalgrundlagskrav (%)</t>
  </si>
  <si>
    <t>Gearingsgrad</t>
  </si>
  <si>
    <t>Samlet eksponeringsmål</t>
  </si>
  <si>
    <t>Gearingsgrad (%)</t>
  </si>
  <si>
    <r>
      <rPr>
        <b/>
        <sz val="11"/>
        <color theme="1"/>
        <rFont val="Calibri"/>
        <family val="2"/>
        <scheme val="minor"/>
      </rPr>
      <t>Krav om yderligere kapitalgrundlag til at tage højde for risikoen for overdreven gearing (som en procentdel af det samlede eksponeringsmål)</t>
    </r>
  </si>
  <si>
    <t>EU 14a</t>
  </si>
  <si>
    <t xml:space="preserve">Krav om yderligere kapitalgrundlag til at tage højde for risikoen for overdreven gearing (%) </t>
  </si>
  <si>
    <t>EU 14b</t>
  </si>
  <si>
    <t>EU 14c</t>
  </si>
  <si>
    <t>Samlede SREP-gearingsgradkrav (%)</t>
  </si>
  <si>
    <t>Gearingsgradbuffer og sammenlagt gearingsgradkrav (som en procentdel af det samlede eksponeringsmål)</t>
  </si>
  <si>
    <t>EU 14d</t>
  </si>
  <si>
    <t>Krav vedrørende gearingsgradbuffer (%)</t>
  </si>
  <si>
    <t>EU 14e</t>
  </si>
  <si>
    <t>Sammenlagt gearingsgradkrav (%)</t>
  </si>
  <si>
    <t>Likviditetsdækningsgrad</t>
  </si>
  <si>
    <t>Likvide aktiver af høj kvalitet (HQLA) i alt (vægtet værdi — gennemsnit)</t>
  </si>
  <si>
    <t>EU 16a</t>
  </si>
  <si>
    <t xml:space="preserve">Udgående pengestrømme — Samlet vægtet værdi </t>
  </si>
  <si>
    <t>LCR skema 73 row 010 c060</t>
  </si>
  <si>
    <t>EU 16b</t>
  </si>
  <si>
    <t xml:space="preserve">Indgående pengestrømme — Samlet vægtet værdi </t>
  </si>
  <si>
    <t>LCR skema 74 row 010 c140</t>
  </si>
  <si>
    <t>Nettopengestrømme i alt (justeret værdi)</t>
  </si>
  <si>
    <t>LCR skema 76</t>
  </si>
  <si>
    <t>Likviditetsdækningsgrad (%)</t>
  </si>
  <si>
    <t>Net stable funding ratio</t>
  </si>
  <si>
    <t>Tilgængelig stabil finansiering i alt</t>
  </si>
  <si>
    <t>NSFR skema 84 row 120 c 0030</t>
  </si>
  <si>
    <t>Krævet stabil finansiering i alt</t>
  </si>
  <si>
    <t>NSFR skema 84 row 0010 c0020</t>
  </si>
  <si>
    <t>NSFR (%)</t>
  </si>
  <si>
    <t>LCR skema 72 row 010 c40</t>
  </si>
  <si>
    <t>Aktieselskabet Nordfyns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</si>
</sst>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%"/>
    <numFmt numFmtId="168" formatCode="_-* #,##0.00\ _k_r_._-;\-* #,##0.00\ _k_r_._-;_-* &quot;-&quot;??\ _k_r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AA322F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167" fontId="5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/>
    <xf numFmtId="9" fontId="9" fillId="0" borderId="2" xfId="0" applyNumberFormat="1" applyFont="1" applyBorder="1" applyAlignment="1">
      <alignment horizontal="center" vertical="center" wrapText="1"/>
    </xf>
    <xf numFmtId="9" fontId="9" fillId="0" borderId="2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3" fontId="5" fillId="0" borderId="2" xfId="1" applyNumberFormat="1" applyFont="1" applyFill="1" applyBorder="1" applyAlignment="1">
      <alignment horizontal="right" vertical="center"/>
    </xf>
    <xf numFmtId="168" fontId="0" fillId="0" borderId="0" xfId="0" applyNumberFormat="1"/>
    <xf numFmtId="165" fontId="0" fillId="0" borderId="0" xfId="0" applyNumberFormat="1"/>
    <xf numFmtId="0" fontId="0" fillId="0" borderId="2" xfId="0" applyBorder="1"/>
    <xf numFmtId="9" fontId="5" fillId="0" borderId="2" xfId="2" applyFont="1" applyFill="1" applyBorder="1" applyAlignment="1">
      <alignment horizontal="center" vertical="center" wrapText="1"/>
    </xf>
    <xf numFmtId="167" fontId="5" fillId="0" borderId="2" xfId="2" applyNumberFormat="1" applyFont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1" fillId="0" borderId="0" xfId="0" applyFont="1"/>
    <xf numFmtId="165" fontId="9" fillId="0" borderId="2" xfId="1" applyNumberFormat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167" fontId="9" fillId="0" borderId="2" xfId="2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Fill="1"/>
    <xf numFmtId="0" fontId="10" fillId="0" borderId="0" xfId="0" applyFont="1" applyFill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D47F-9A1F-490B-924E-257203D3FDEE}">
  <sheetPr>
    <tabColor theme="0" tint="-4.9989318521683403E-2"/>
    <pageSetUpPr fitToPage="1"/>
  </sheetPr>
  <dimension ref="A1:J147"/>
  <sheetViews>
    <sheetView tabSelected="1" workbookViewId="0">
      <selection activeCell="C4" sqref="C4"/>
    </sheetView>
  </sheetViews>
  <sheetFormatPr defaultRowHeight="15" x14ac:dyDescent="0.25"/>
  <cols>
    <col min="1" max="1" width="4.42578125" style="54" customWidth="1"/>
    <col min="2" max="2" width="8.42578125" style="54" customWidth="1"/>
    <col min="3" max="3" width="60.140625" style="54" customWidth="1"/>
    <col min="4" max="5" width="13.7109375" style="55" customWidth="1"/>
    <col min="6" max="8" width="13.7109375" style="54" customWidth="1"/>
    <col min="9" max="9" width="15.140625" style="54" customWidth="1"/>
    <col min="10" max="10" width="15.140625" style="54" hidden="1" customWidth="1"/>
    <col min="11" max="23" width="0" style="54" hidden="1" customWidth="1"/>
    <col min="24" max="16384" width="9.140625" style="54"/>
  </cols>
  <sheetData>
    <row r="1" spans="1:10" customFormat="1" x14ac:dyDescent="0.25">
      <c r="B1" s="2" t="s">
        <v>73</v>
      </c>
      <c r="D1" s="18"/>
      <c r="E1" s="18"/>
      <c r="G1" s="54"/>
      <c r="H1" s="54"/>
    </row>
    <row r="2" spans="1:10" customFormat="1" x14ac:dyDescent="0.25">
      <c r="A2" s="1"/>
      <c r="D2" s="18"/>
      <c r="E2" s="18"/>
    </row>
    <row r="3" spans="1:10" customFormat="1" x14ac:dyDescent="0.25">
      <c r="A3" s="1"/>
      <c r="B3" s="2" t="s">
        <v>0</v>
      </c>
      <c r="D3" s="18"/>
      <c r="E3" s="18"/>
    </row>
    <row r="4" spans="1:10" customFormat="1" x14ac:dyDescent="0.25">
      <c r="A4" s="1"/>
      <c r="D4" s="18"/>
      <c r="E4" s="18"/>
    </row>
    <row r="5" spans="1:10" customFormat="1" x14ac:dyDescent="0.25">
      <c r="A5" s="1"/>
      <c r="B5" s="3"/>
      <c r="C5" s="46"/>
      <c r="D5" s="15" t="s">
        <v>1</v>
      </c>
      <c r="E5" s="15" t="s">
        <v>2</v>
      </c>
      <c r="F5" s="15" t="s">
        <v>3</v>
      </c>
      <c r="G5" s="47" t="s">
        <v>4</v>
      </c>
      <c r="H5" s="47" t="s">
        <v>5</v>
      </c>
    </row>
    <row r="6" spans="1:10" customFormat="1" x14ac:dyDescent="0.25">
      <c r="A6" s="1"/>
      <c r="B6" s="4"/>
      <c r="C6" s="48"/>
      <c r="D6" s="49">
        <v>45107</v>
      </c>
      <c r="E6" s="49">
        <v>44926</v>
      </c>
      <c r="F6" s="49">
        <v>44742</v>
      </c>
      <c r="G6" s="49">
        <v>44561</v>
      </c>
      <c r="H6" s="49">
        <v>44377</v>
      </c>
      <c r="J6" s="53" t="s">
        <v>6</v>
      </c>
    </row>
    <row r="7" spans="1:10" customFormat="1" x14ac:dyDescent="0.25">
      <c r="A7" s="1"/>
      <c r="B7" s="5"/>
      <c r="C7" s="50" t="s">
        <v>7</v>
      </c>
      <c r="D7" s="51"/>
      <c r="E7" s="51"/>
      <c r="F7" s="51"/>
      <c r="G7" s="51"/>
      <c r="H7" s="52"/>
    </row>
    <row r="8" spans="1:10" customFormat="1" x14ac:dyDescent="0.25">
      <c r="A8" s="1"/>
      <c r="B8" s="6">
        <v>1</v>
      </c>
      <c r="C8" s="12" t="s">
        <v>8</v>
      </c>
      <c r="D8" s="39">
        <v>439421</v>
      </c>
      <c r="E8" s="39">
        <v>458215</v>
      </c>
      <c r="F8" s="39">
        <v>446181</v>
      </c>
      <c r="G8" s="39">
        <v>455858</v>
      </c>
      <c r="H8" s="42">
        <v>383075</v>
      </c>
      <c r="J8" s="9"/>
    </row>
    <row r="9" spans="1:10" customFormat="1" x14ac:dyDescent="0.25">
      <c r="A9" s="1"/>
      <c r="B9" s="6">
        <v>2</v>
      </c>
      <c r="C9" s="12" t="s">
        <v>9</v>
      </c>
      <c r="D9" s="39">
        <v>489421</v>
      </c>
      <c r="E9" s="39">
        <v>508215</v>
      </c>
      <c r="F9" s="39">
        <v>496181</v>
      </c>
      <c r="G9" s="39">
        <v>505858</v>
      </c>
      <c r="H9" s="42">
        <v>433075</v>
      </c>
    </row>
    <row r="10" spans="1:10" customFormat="1" x14ac:dyDescent="0.25">
      <c r="A10" s="1"/>
      <c r="B10" s="6">
        <v>3</v>
      </c>
      <c r="C10" s="12" t="s">
        <v>10</v>
      </c>
      <c r="D10" s="39">
        <v>570604</v>
      </c>
      <c r="E10" s="39">
        <v>586680</v>
      </c>
      <c r="F10" s="39">
        <v>550944</v>
      </c>
      <c r="G10" s="39">
        <v>560556</v>
      </c>
      <c r="H10" s="42">
        <v>487708</v>
      </c>
      <c r="J10" t="s">
        <v>11</v>
      </c>
    </row>
    <row r="11" spans="1:10" customFormat="1" x14ac:dyDescent="0.25">
      <c r="A11" s="1"/>
      <c r="B11" s="10"/>
      <c r="C11" s="50" t="s">
        <v>12</v>
      </c>
      <c r="D11" s="51"/>
      <c r="E11" s="51"/>
      <c r="F11" s="51"/>
      <c r="G11" s="51"/>
      <c r="H11" s="52"/>
    </row>
    <row r="12" spans="1:10" customFormat="1" x14ac:dyDescent="0.25">
      <c r="A12" s="1"/>
      <c r="B12" s="6">
        <v>4</v>
      </c>
      <c r="C12" s="12" t="s">
        <v>13</v>
      </c>
      <c r="D12" s="39">
        <v>2438337</v>
      </c>
      <c r="E12" s="39">
        <v>2554801</v>
      </c>
      <c r="F12" s="39">
        <v>2764207</v>
      </c>
      <c r="G12" s="39">
        <v>2601879</v>
      </c>
      <c r="H12" s="39">
        <v>2783548</v>
      </c>
    </row>
    <row r="13" spans="1:10" customFormat="1" ht="15" customHeight="1" x14ac:dyDescent="0.25">
      <c r="A13" s="1"/>
      <c r="B13" s="10"/>
      <c r="C13" s="35" t="s">
        <v>14</v>
      </c>
      <c r="D13" s="36"/>
      <c r="E13" s="36"/>
      <c r="F13" s="36"/>
      <c r="G13" s="36"/>
      <c r="H13" s="37"/>
    </row>
    <row r="14" spans="1:10" customFormat="1" x14ac:dyDescent="0.25">
      <c r="A14" s="1"/>
      <c r="B14" s="6">
        <v>5</v>
      </c>
      <c r="C14" s="7" t="s">
        <v>15</v>
      </c>
      <c r="D14" s="11">
        <f t="shared" ref="D14:G14" si="0">ROUND(+D8/D12*100,1)</f>
        <v>18</v>
      </c>
      <c r="E14" s="11">
        <f t="shared" si="0"/>
        <v>17.899999999999999</v>
      </c>
      <c r="F14" s="11">
        <f t="shared" si="0"/>
        <v>16.100000000000001</v>
      </c>
      <c r="G14" s="11">
        <f t="shared" si="0"/>
        <v>17.5</v>
      </c>
      <c r="H14" s="11">
        <f>ROUND(+H8/H12*100,1)</f>
        <v>13.8</v>
      </c>
    </row>
    <row r="15" spans="1:10" customFormat="1" x14ac:dyDescent="0.25">
      <c r="A15" s="1"/>
      <c r="B15" s="6">
        <v>6</v>
      </c>
      <c r="C15" s="7" t="s">
        <v>16</v>
      </c>
      <c r="D15" s="40">
        <f>+D9/D12*100</f>
        <v>20.071917868612914</v>
      </c>
      <c r="E15" s="40">
        <f>+E9/E12*100</f>
        <v>19.892547403887818</v>
      </c>
      <c r="F15" s="11">
        <f>+F9/F12*100</f>
        <v>17.950211398784536</v>
      </c>
      <c r="G15" s="11">
        <f>+G9/G12*100</f>
        <v>19.442026320209358</v>
      </c>
      <c r="H15" s="11">
        <f>+H9/H12*100</f>
        <v>15.558380886551983</v>
      </c>
    </row>
    <row r="16" spans="1:10" customFormat="1" x14ac:dyDescent="0.25">
      <c r="A16" s="1"/>
      <c r="B16" s="6">
        <v>7</v>
      </c>
      <c r="C16" s="7" t="s">
        <v>17</v>
      </c>
      <c r="D16" s="40">
        <f>+D10/D12*100</f>
        <v>23.401359205064765</v>
      </c>
      <c r="E16" s="40">
        <f>+E10/E12*100</f>
        <v>22.96382379684367</v>
      </c>
      <c r="F16" s="11">
        <f>+F10/F12*100</f>
        <v>19.931358252113533</v>
      </c>
      <c r="G16" s="11">
        <f>+G10/G12*100</f>
        <v>21.544276271110224</v>
      </c>
      <c r="H16" s="11">
        <f>+H10/H12*100</f>
        <v>17.521091786453834</v>
      </c>
    </row>
    <row r="17" spans="1:8" customFormat="1" ht="29.1" customHeight="1" x14ac:dyDescent="0.25">
      <c r="A17" s="1"/>
      <c r="B17" s="10"/>
      <c r="C17" s="29" t="s">
        <v>18</v>
      </c>
      <c r="D17" s="30"/>
      <c r="E17" s="30"/>
      <c r="F17" s="30"/>
      <c r="G17" s="30"/>
      <c r="H17" s="31"/>
    </row>
    <row r="18" spans="1:8" customFormat="1" ht="30" x14ac:dyDescent="0.25">
      <c r="A18" s="1"/>
      <c r="B18" s="6" t="s">
        <v>19</v>
      </c>
      <c r="C18" s="12" t="s">
        <v>20</v>
      </c>
      <c r="D18" s="41">
        <v>2.7E-2</v>
      </c>
      <c r="E18" s="41">
        <v>2.4E-2</v>
      </c>
      <c r="F18" s="13">
        <v>1.4999999999999999E-2</v>
      </c>
      <c r="G18" s="13">
        <v>1.7000000000000001E-2</v>
      </c>
      <c r="H18" s="13">
        <v>1.4999999999999999E-2</v>
      </c>
    </row>
    <row r="19" spans="1:8" customFormat="1" x14ac:dyDescent="0.25">
      <c r="A19" s="1"/>
      <c r="B19" s="6" t="s">
        <v>21</v>
      </c>
      <c r="C19" s="12" t="s">
        <v>22</v>
      </c>
      <c r="D19" s="41">
        <f>+D18/8*4.5</f>
        <v>1.51875E-2</v>
      </c>
      <c r="E19" s="41">
        <f>+E18/8*4.5</f>
        <v>1.35E-2</v>
      </c>
      <c r="F19" s="13">
        <f>+F18/8*4.5</f>
        <v>8.4375000000000006E-3</v>
      </c>
      <c r="G19" s="13">
        <f>+G18/8*4.5</f>
        <v>9.5625000000000016E-3</v>
      </c>
      <c r="H19" s="13">
        <f>+H18/8*4.5</f>
        <v>8.4375000000000006E-3</v>
      </c>
    </row>
    <row r="20" spans="1:8" customFormat="1" x14ac:dyDescent="0.25">
      <c r="A20" s="1"/>
      <c r="B20" s="6" t="s">
        <v>23</v>
      </c>
      <c r="C20" s="12" t="s">
        <v>24</v>
      </c>
      <c r="D20" s="41">
        <f>+D18/8*6</f>
        <v>2.0250000000000001E-2</v>
      </c>
      <c r="E20" s="41">
        <f>+E18/8*6</f>
        <v>1.8000000000000002E-2</v>
      </c>
      <c r="F20" s="13">
        <f>+F18/8*6</f>
        <v>1.125E-2</v>
      </c>
      <c r="G20" s="13">
        <f>+G18/8*6</f>
        <v>1.2750000000000001E-2</v>
      </c>
      <c r="H20" s="13">
        <f>+H18/8*6</f>
        <v>1.125E-2</v>
      </c>
    </row>
    <row r="21" spans="1:8" customFormat="1" x14ac:dyDescent="0.25">
      <c r="A21" s="1"/>
      <c r="B21" s="6" t="s">
        <v>25</v>
      </c>
      <c r="C21" s="12" t="s">
        <v>26</v>
      </c>
      <c r="D21" s="41">
        <v>0.107</v>
      </c>
      <c r="E21" s="41">
        <v>0.104</v>
      </c>
      <c r="F21" s="13">
        <v>9.5000000000000001E-2</v>
      </c>
      <c r="G21" s="13">
        <v>9.7000000000000003E-2</v>
      </c>
      <c r="H21" s="27">
        <v>9.5000000000000001E-2</v>
      </c>
    </row>
    <row r="22" spans="1:8" customFormat="1" ht="15.75" customHeight="1" x14ac:dyDescent="0.25">
      <c r="A22" s="1"/>
      <c r="B22" s="10"/>
      <c r="C22" s="29" t="s">
        <v>27</v>
      </c>
      <c r="D22" s="30"/>
      <c r="E22" s="30"/>
      <c r="F22" s="30"/>
      <c r="G22" s="30"/>
      <c r="H22" s="31"/>
    </row>
    <row r="23" spans="1:8" customFormat="1" x14ac:dyDescent="0.25">
      <c r="A23" s="1"/>
      <c r="B23" s="6">
        <v>8</v>
      </c>
      <c r="C23" s="7" t="s">
        <v>28</v>
      </c>
      <c r="D23" s="41">
        <v>2.5000000000000001E-2</v>
      </c>
      <c r="E23" s="41">
        <v>2.5000000000000001E-2</v>
      </c>
      <c r="F23" s="13">
        <v>2.5000000000000001E-2</v>
      </c>
      <c r="G23" s="13">
        <v>2.5000000000000001E-2</v>
      </c>
      <c r="H23" s="13">
        <v>2.5000000000000001E-2</v>
      </c>
    </row>
    <row r="24" spans="1:8" customFormat="1" ht="30" x14ac:dyDescent="0.25">
      <c r="A24" s="1"/>
      <c r="B24" s="6" t="s">
        <v>29</v>
      </c>
      <c r="C24" s="7" t="s">
        <v>30</v>
      </c>
      <c r="D24" s="41">
        <v>0</v>
      </c>
      <c r="E24" s="41">
        <v>0</v>
      </c>
      <c r="F24" s="13">
        <v>0</v>
      </c>
      <c r="G24" s="13">
        <v>0</v>
      </c>
      <c r="H24" s="13">
        <v>0</v>
      </c>
    </row>
    <row r="25" spans="1:8" customFormat="1" x14ac:dyDescent="0.25">
      <c r="A25" s="1"/>
      <c r="B25" s="6">
        <v>9</v>
      </c>
      <c r="C25" s="7" t="s">
        <v>31</v>
      </c>
      <c r="D25" s="41">
        <v>2.5000000000000001E-2</v>
      </c>
      <c r="E25" s="41">
        <v>0.02</v>
      </c>
      <c r="F25" s="13">
        <v>0</v>
      </c>
      <c r="G25" s="13">
        <v>0</v>
      </c>
      <c r="H25" s="13">
        <v>0</v>
      </c>
    </row>
    <row r="26" spans="1:8" customFormat="1" x14ac:dyDescent="0.25">
      <c r="A26" s="1"/>
      <c r="B26" s="6" t="s">
        <v>32</v>
      </c>
      <c r="C26" s="7" t="s">
        <v>33</v>
      </c>
      <c r="D26" s="41">
        <v>0</v>
      </c>
      <c r="E26" s="41">
        <v>0</v>
      </c>
      <c r="F26" s="13">
        <v>0</v>
      </c>
      <c r="G26" s="13">
        <v>0</v>
      </c>
      <c r="H26" s="13">
        <v>0</v>
      </c>
    </row>
    <row r="27" spans="1:8" customFormat="1" x14ac:dyDescent="0.25">
      <c r="A27" s="1"/>
      <c r="B27" s="6">
        <v>10</v>
      </c>
      <c r="C27" s="7" t="s">
        <v>34</v>
      </c>
      <c r="D27" s="41">
        <v>0</v>
      </c>
      <c r="E27" s="41">
        <v>0</v>
      </c>
      <c r="F27" s="13">
        <v>0</v>
      </c>
      <c r="G27" s="13">
        <v>0</v>
      </c>
      <c r="H27" s="13">
        <v>0</v>
      </c>
    </row>
    <row r="28" spans="1:8" customFormat="1" x14ac:dyDescent="0.25">
      <c r="A28" s="1"/>
      <c r="B28" s="6" t="s">
        <v>35</v>
      </c>
      <c r="C28" s="12" t="s">
        <v>36</v>
      </c>
      <c r="D28" s="41">
        <v>0</v>
      </c>
      <c r="E28" s="41">
        <v>0</v>
      </c>
      <c r="F28" s="13">
        <v>0</v>
      </c>
      <c r="G28" s="13">
        <v>0</v>
      </c>
      <c r="H28" s="13">
        <v>0</v>
      </c>
    </row>
    <row r="29" spans="1:8" customFormat="1" x14ac:dyDescent="0.25">
      <c r="A29" s="1"/>
      <c r="B29" s="6">
        <v>11</v>
      </c>
      <c r="C29" s="7" t="s">
        <v>37</v>
      </c>
      <c r="D29" s="41">
        <f>SUM(D23:D28)</f>
        <v>0.05</v>
      </c>
      <c r="E29" s="41">
        <f>SUM(E23:E28)</f>
        <v>4.4999999999999998E-2</v>
      </c>
      <c r="F29" s="13">
        <v>2.5000000000000001E-2</v>
      </c>
      <c r="G29" s="13">
        <v>2.5000000000000001E-2</v>
      </c>
      <c r="H29" s="13">
        <v>2.5000000000000001E-2</v>
      </c>
    </row>
    <row r="30" spans="1:8" customFormat="1" x14ac:dyDescent="0.25">
      <c r="A30" s="1"/>
      <c r="B30" s="6" t="s">
        <v>38</v>
      </c>
      <c r="C30" s="7" t="s">
        <v>39</v>
      </c>
      <c r="D30" s="41">
        <f>+D21+D29</f>
        <v>0.157</v>
      </c>
      <c r="E30" s="41">
        <f>+E21+E29</f>
        <v>0.14899999999999999</v>
      </c>
      <c r="F30" s="13">
        <f>+F21+F29</f>
        <v>0.12</v>
      </c>
      <c r="G30" s="13">
        <f>+G21+G29</f>
        <v>0.122</v>
      </c>
      <c r="H30" s="13">
        <v>0.13500000000000001</v>
      </c>
    </row>
    <row r="31" spans="1:8" customFormat="1" ht="27.95" customHeight="1" x14ac:dyDescent="0.25">
      <c r="A31" s="1"/>
      <c r="B31" s="6">
        <v>12</v>
      </c>
      <c r="C31" s="7" t="s">
        <v>40</v>
      </c>
      <c r="D31" s="13">
        <f>(+D14/100)-D19-4.5%</f>
        <v>0.1198125</v>
      </c>
      <c r="E31" s="13">
        <f>(+E14/100)-E19-4.5%</f>
        <v>0.12049999999999998</v>
      </c>
      <c r="F31" s="13">
        <f>(+F14/100)-F19-4.5%</f>
        <v>0.10756249999999999</v>
      </c>
      <c r="G31" s="13">
        <f>(+G14/100)-G19-4.5%</f>
        <v>0.12043749999999999</v>
      </c>
      <c r="H31" s="13">
        <f>(+H14/100)-H19-4.5%</f>
        <v>8.4562500000000027E-2</v>
      </c>
    </row>
    <row r="32" spans="1:8" customFormat="1" x14ac:dyDescent="0.25">
      <c r="A32" s="1"/>
      <c r="B32" s="10"/>
      <c r="C32" s="32" t="s">
        <v>41</v>
      </c>
      <c r="D32" s="33"/>
      <c r="E32" s="33"/>
      <c r="F32" s="33"/>
      <c r="G32" s="33"/>
      <c r="H32" s="34"/>
    </row>
    <row r="33" spans="1:10" customFormat="1" x14ac:dyDescent="0.25">
      <c r="A33" s="1"/>
      <c r="B33" s="6">
        <v>13</v>
      </c>
      <c r="C33" s="14" t="s">
        <v>42</v>
      </c>
      <c r="D33" s="42">
        <v>4686748</v>
      </c>
      <c r="E33" s="42">
        <v>5084715</v>
      </c>
      <c r="F33" s="8">
        <v>5199992</v>
      </c>
      <c r="G33" s="8">
        <v>4973226</v>
      </c>
      <c r="H33" s="8">
        <v>5452364</v>
      </c>
      <c r="J33" s="9"/>
    </row>
    <row r="34" spans="1:10" customFormat="1" x14ac:dyDescent="0.25">
      <c r="A34" s="1"/>
      <c r="B34" s="15">
        <v>14</v>
      </c>
      <c r="C34" s="16" t="s">
        <v>43</v>
      </c>
      <c r="D34" s="43">
        <v>0.104</v>
      </c>
      <c r="E34" s="43">
        <v>0.1</v>
      </c>
      <c r="F34" s="17">
        <v>9.5000000000000001E-2</v>
      </c>
      <c r="G34" s="17">
        <v>0.10199999999999999</v>
      </c>
      <c r="H34" s="13">
        <v>7.9000000000000001E-2</v>
      </c>
    </row>
    <row r="35" spans="1:10" customFormat="1" x14ac:dyDescent="0.25">
      <c r="B35" s="10"/>
      <c r="C35" s="29" t="s">
        <v>44</v>
      </c>
      <c r="D35" s="30"/>
      <c r="E35" s="30"/>
      <c r="F35" s="30"/>
      <c r="G35" s="30"/>
      <c r="H35" s="31"/>
    </row>
    <row r="36" spans="1:10" s="18" customFormat="1" ht="30" x14ac:dyDescent="0.25">
      <c r="B36" s="15" t="s">
        <v>45</v>
      </c>
      <c r="C36" s="12" t="s">
        <v>46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1:10" s="18" customFormat="1" x14ac:dyDescent="0.25">
      <c r="B37" s="15" t="s">
        <v>47</v>
      </c>
      <c r="C37" s="12" t="s">
        <v>22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1:10" s="18" customFormat="1" x14ac:dyDescent="0.25">
      <c r="B38" s="15" t="s">
        <v>48</v>
      </c>
      <c r="C38" s="12" t="s">
        <v>49</v>
      </c>
      <c r="D38" s="20">
        <v>0.03</v>
      </c>
      <c r="E38" s="20">
        <v>0.03</v>
      </c>
      <c r="F38" s="20">
        <v>0.03</v>
      </c>
      <c r="G38" s="20">
        <v>0.03</v>
      </c>
      <c r="H38" s="20">
        <v>0.03</v>
      </c>
    </row>
    <row r="39" spans="1:10" s="18" customFormat="1" x14ac:dyDescent="0.25">
      <c r="B39" s="10"/>
      <c r="C39" s="29" t="s">
        <v>50</v>
      </c>
      <c r="D39" s="30"/>
      <c r="E39" s="30"/>
      <c r="F39" s="30"/>
      <c r="G39" s="30"/>
      <c r="H39" s="31"/>
    </row>
    <row r="40" spans="1:10" s="18" customFormat="1" x14ac:dyDescent="0.25">
      <c r="B40" s="15" t="s">
        <v>51</v>
      </c>
      <c r="C40" s="21" t="s">
        <v>52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10" s="18" customFormat="1" x14ac:dyDescent="0.25">
      <c r="B41" s="15" t="s">
        <v>53</v>
      </c>
      <c r="C41" s="21" t="s">
        <v>54</v>
      </c>
      <c r="D41" s="20">
        <v>0.03</v>
      </c>
      <c r="E41" s="20">
        <v>0.03</v>
      </c>
      <c r="F41" s="20">
        <v>0.03</v>
      </c>
      <c r="G41" s="20">
        <v>0.03</v>
      </c>
      <c r="H41" s="20">
        <v>0.03</v>
      </c>
    </row>
    <row r="42" spans="1:10" customFormat="1" x14ac:dyDescent="0.25">
      <c r="A42" s="1"/>
      <c r="B42" s="10"/>
      <c r="C42" s="32" t="s">
        <v>55</v>
      </c>
      <c r="D42" s="33"/>
      <c r="E42" s="33"/>
      <c r="F42" s="33"/>
      <c r="G42" s="33"/>
      <c r="H42" s="34"/>
    </row>
    <row r="43" spans="1:10" customFormat="1" ht="30" x14ac:dyDescent="0.25">
      <c r="A43" s="1"/>
      <c r="B43" s="6">
        <v>15</v>
      </c>
      <c r="C43" s="14" t="s">
        <v>56</v>
      </c>
      <c r="D43" s="45">
        <v>2026973</v>
      </c>
      <c r="E43" s="45">
        <v>2192561</v>
      </c>
      <c r="F43" s="22">
        <v>1885266</v>
      </c>
      <c r="G43" s="22">
        <v>1851466</v>
      </c>
      <c r="H43" s="22">
        <v>1867770</v>
      </c>
      <c r="J43" t="s">
        <v>72</v>
      </c>
    </row>
    <row r="44" spans="1:10" customFormat="1" x14ac:dyDescent="0.25">
      <c r="A44" s="1"/>
      <c r="B44" s="15" t="s">
        <v>57</v>
      </c>
      <c r="C44" s="16" t="s">
        <v>58</v>
      </c>
      <c r="D44" s="45">
        <v>445146</v>
      </c>
      <c r="E44" s="45">
        <v>489561</v>
      </c>
      <c r="F44" s="22">
        <v>500243</v>
      </c>
      <c r="G44" s="22">
        <v>437079</v>
      </c>
      <c r="H44" s="22">
        <v>513301</v>
      </c>
      <c r="J44" t="s">
        <v>59</v>
      </c>
    </row>
    <row r="45" spans="1:10" customFormat="1" x14ac:dyDescent="0.25">
      <c r="A45" s="1"/>
      <c r="B45" s="15" t="s">
        <v>60</v>
      </c>
      <c r="C45" s="16" t="s">
        <v>61</v>
      </c>
      <c r="D45" s="45">
        <v>68258</v>
      </c>
      <c r="E45" s="45">
        <v>54008</v>
      </c>
      <c r="F45" s="22">
        <v>97100</v>
      </c>
      <c r="G45" s="22">
        <v>65441</v>
      </c>
      <c r="H45" s="22">
        <v>92658</v>
      </c>
      <c r="J45" t="s">
        <v>62</v>
      </c>
    </row>
    <row r="46" spans="1:10" customFormat="1" x14ac:dyDescent="0.25">
      <c r="A46" s="1"/>
      <c r="B46" s="6">
        <v>16</v>
      </c>
      <c r="C46" s="14" t="s">
        <v>63</v>
      </c>
      <c r="D46" s="45">
        <f>+D44-D45</f>
        <v>376888</v>
      </c>
      <c r="E46" s="45">
        <f>+E44-E45</f>
        <v>435553</v>
      </c>
      <c r="F46" s="22">
        <f>+F44-F45</f>
        <v>403143</v>
      </c>
      <c r="G46" s="22">
        <v>371638</v>
      </c>
      <c r="H46" s="22">
        <v>420643</v>
      </c>
      <c r="I46" s="23"/>
      <c r="J46" t="s">
        <v>64</v>
      </c>
    </row>
    <row r="47" spans="1:10" customFormat="1" x14ac:dyDescent="0.25">
      <c r="A47" s="1"/>
      <c r="B47" s="6">
        <v>17</v>
      </c>
      <c r="C47" s="14" t="s">
        <v>65</v>
      </c>
      <c r="D47" s="44">
        <f>+D43/D46</f>
        <v>5.3781839697735139</v>
      </c>
      <c r="E47" s="44">
        <f>+E43/E46</f>
        <v>5.0339706074806054</v>
      </c>
      <c r="F47" s="28">
        <v>4.6760000000000002</v>
      </c>
      <c r="G47" s="13">
        <v>4.9819000000000004</v>
      </c>
      <c r="H47" s="13">
        <v>4.4402999999999997</v>
      </c>
      <c r="I47" s="24"/>
      <c r="J47" t="s">
        <v>64</v>
      </c>
    </row>
    <row r="48" spans="1:10" customFormat="1" x14ac:dyDescent="0.25">
      <c r="A48" s="1"/>
      <c r="B48" s="10"/>
      <c r="C48" s="32" t="s">
        <v>66</v>
      </c>
      <c r="D48" s="33"/>
      <c r="E48" s="33"/>
      <c r="F48" s="33"/>
      <c r="G48" s="33"/>
      <c r="H48" s="34"/>
      <c r="J48" s="23"/>
    </row>
    <row r="49" spans="1:10" customFormat="1" x14ac:dyDescent="0.25">
      <c r="A49" s="1"/>
      <c r="B49" s="6">
        <v>18</v>
      </c>
      <c r="C49" s="14" t="s">
        <v>67</v>
      </c>
      <c r="D49" s="42">
        <v>3906018</v>
      </c>
      <c r="E49" s="42">
        <v>3947625</v>
      </c>
      <c r="F49" s="8">
        <v>3791062</v>
      </c>
      <c r="G49" s="8">
        <v>3647146</v>
      </c>
      <c r="H49" s="8">
        <v>4239916</v>
      </c>
      <c r="J49" t="s">
        <v>68</v>
      </c>
    </row>
    <row r="50" spans="1:10" customFormat="1" x14ac:dyDescent="0.25">
      <c r="A50" s="1"/>
      <c r="B50" s="6">
        <v>19</v>
      </c>
      <c r="C50" s="25" t="s">
        <v>69</v>
      </c>
      <c r="D50" s="42">
        <v>2262700</v>
      </c>
      <c r="E50" s="42">
        <v>2259765</v>
      </c>
      <c r="F50" s="8">
        <v>2291874</v>
      </c>
      <c r="G50" s="8">
        <v>2180387</v>
      </c>
      <c r="H50" s="8">
        <v>2926833</v>
      </c>
      <c r="J50" t="s">
        <v>70</v>
      </c>
    </row>
    <row r="51" spans="1:10" customFormat="1" x14ac:dyDescent="0.25">
      <c r="A51" s="1"/>
      <c r="B51" s="6">
        <v>20</v>
      </c>
      <c r="C51" s="14" t="s">
        <v>71</v>
      </c>
      <c r="D51" s="20">
        <f>+D49/D50</f>
        <v>1.7262641976399877</v>
      </c>
      <c r="E51" s="20">
        <f>+E49/E50</f>
        <v>1.7469183742557302</v>
      </c>
      <c r="F51" s="26">
        <f>+F49/F50</f>
        <v>1.6541319461715609</v>
      </c>
      <c r="G51" s="26">
        <f>+G49/G50</f>
        <v>1.6727058086477309</v>
      </c>
      <c r="H51" s="26">
        <f>+H49/H50</f>
        <v>1.4486361196556141</v>
      </c>
    </row>
    <row r="52" spans="1:10" customFormat="1" x14ac:dyDescent="0.25">
      <c r="A52" s="1"/>
      <c r="D52" s="18"/>
      <c r="E52" s="18"/>
    </row>
    <row r="53" spans="1:10" customFormat="1" x14ac:dyDescent="0.25">
      <c r="A53" s="1"/>
      <c r="D53" s="18"/>
      <c r="E53" s="18"/>
    </row>
    <row r="54" spans="1:10" customFormat="1" x14ac:dyDescent="0.25">
      <c r="A54" s="1"/>
      <c r="D54" s="18"/>
      <c r="E54" s="18"/>
    </row>
    <row r="55" spans="1:10" customFormat="1" x14ac:dyDescent="0.25">
      <c r="A55" s="1"/>
      <c r="D55" s="18"/>
      <c r="E55" s="18"/>
    </row>
    <row r="56" spans="1:10" customFormat="1" x14ac:dyDescent="0.25">
      <c r="A56" s="1"/>
      <c r="D56" s="18"/>
      <c r="E56" s="18"/>
    </row>
    <row r="57" spans="1:10" customFormat="1" x14ac:dyDescent="0.25">
      <c r="A57" s="1"/>
      <c r="D57" s="18"/>
      <c r="E57" s="18"/>
    </row>
    <row r="58" spans="1:10" customFormat="1" x14ac:dyDescent="0.25">
      <c r="A58" s="1"/>
      <c r="D58" s="18"/>
      <c r="E58" s="18"/>
    </row>
    <row r="59" spans="1:10" customFormat="1" x14ac:dyDescent="0.25">
      <c r="A59" s="1"/>
      <c r="D59" s="18"/>
      <c r="E59" s="18"/>
    </row>
    <row r="60" spans="1:10" customFormat="1" x14ac:dyDescent="0.25">
      <c r="A60" s="1"/>
      <c r="D60" s="18"/>
      <c r="E60" s="18"/>
    </row>
    <row r="61" spans="1:10" customFormat="1" x14ac:dyDescent="0.25">
      <c r="A61" s="1"/>
      <c r="D61" s="18"/>
      <c r="E61" s="18"/>
    </row>
    <row r="62" spans="1:10" customFormat="1" x14ac:dyDescent="0.25">
      <c r="A62" s="1"/>
      <c r="D62" s="18"/>
      <c r="E62" s="18"/>
    </row>
    <row r="63" spans="1:10" customFormat="1" x14ac:dyDescent="0.25">
      <c r="A63" s="1"/>
      <c r="D63" s="18"/>
      <c r="E63" s="18"/>
    </row>
    <row r="64" spans="1:10" customFormat="1" x14ac:dyDescent="0.25">
      <c r="A64" s="1"/>
      <c r="D64" s="18"/>
      <c r="E64" s="18"/>
    </row>
    <row r="65" spans="1:5" customFormat="1" x14ac:dyDescent="0.25">
      <c r="A65" s="1"/>
      <c r="D65" s="18"/>
      <c r="E65" s="18"/>
    </row>
    <row r="66" spans="1:5" customFormat="1" x14ac:dyDescent="0.25">
      <c r="A66" s="1"/>
      <c r="D66" s="18"/>
      <c r="E66" s="18"/>
    </row>
    <row r="67" spans="1:5" customFormat="1" x14ac:dyDescent="0.25">
      <c r="A67" s="1"/>
      <c r="D67" s="18"/>
      <c r="E67" s="18"/>
    </row>
    <row r="68" spans="1:5" customFormat="1" x14ac:dyDescent="0.25">
      <c r="A68" s="1"/>
      <c r="D68" s="18"/>
      <c r="E68" s="18"/>
    </row>
    <row r="69" spans="1:5" customFormat="1" x14ac:dyDescent="0.25">
      <c r="A69" s="1"/>
      <c r="D69" s="18"/>
      <c r="E69" s="18"/>
    </row>
    <row r="70" spans="1:5" customFormat="1" x14ac:dyDescent="0.25">
      <c r="A70" s="1"/>
      <c r="D70" s="18"/>
      <c r="E70" s="18"/>
    </row>
    <row r="71" spans="1:5" customFormat="1" x14ac:dyDescent="0.25">
      <c r="A71" s="1"/>
      <c r="D71" s="18"/>
      <c r="E71" s="18"/>
    </row>
    <row r="72" spans="1:5" customFormat="1" x14ac:dyDescent="0.25">
      <c r="A72" s="1"/>
      <c r="D72" s="18"/>
      <c r="E72" s="18"/>
    </row>
    <row r="73" spans="1:5" customFormat="1" x14ac:dyDescent="0.25">
      <c r="A73" s="1"/>
      <c r="D73" s="18"/>
      <c r="E73" s="18"/>
    </row>
    <row r="74" spans="1:5" customFormat="1" x14ac:dyDescent="0.25">
      <c r="A74" s="1"/>
      <c r="D74" s="18"/>
      <c r="E74" s="18"/>
    </row>
    <row r="75" spans="1:5" customFormat="1" x14ac:dyDescent="0.25">
      <c r="A75" s="1"/>
      <c r="D75" s="18"/>
      <c r="E75" s="18"/>
    </row>
    <row r="76" spans="1:5" customFormat="1" x14ac:dyDescent="0.25">
      <c r="A76" s="1"/>
      <c r="D76" s="18"/>
      <c r="E76" s="18"/>
    </row>
    <row r="77" spans="1:5" customFormat="1" x14ac:dyDescent="0.25">
      <c r="A77" s="1"/>
      <c r="D77" s="18"/>
      <c r="E77" s="18"/>
    </row>
    <row r="78" spans="1:5" customFormat="1" x14ac:dyDescent="0.25">
      <c r="A78" s="1"/>
      <c r="D78" s="18"/>
      <c r="E78" s="18"/>
    </row>
    <row r="79" spans="1:5" customFormat="1" x14ac:dyDescent="0.25">
      <c r="A79" s="1"/>
      <c r="D79" s="18"/>
      <c r="E79" s="18"/>
    </row>
    <row r="80" spans="1:5" customFormat="1" x14ac:dyDescent="0.25">
      <c r="A80" s="1"/>
      <c r="D80" s="18"/>
      <c r="E80" s="18"/>
    </row>
    <row r="81" spans="1:5" customFormat="1" x14ac:dyDescent="0.25">
      <c r="A81" s="1"/>
      <c r="D81" s="18"/>
      <c r="E81" s="18"/>
    </row>
    <row r="82" spans="1:5" customFormat="1" x14ac:dyDescent="0.25">
      <c r="A82" s="1"/>
      <c r="D82" s="18"/>
      <c r="E82" s="18"/>
    </row>
    <row r="83" spans="1:5" customFormat="1" x14ac:dyDescent="0.25">
      <c r="A83" s="1"/>
      <c r="D83" s="18"/>
      <c r="E83" s="18"/>
    </row>
    <row r="84" spans="1:5" customFormat="1" x14ac:dyDescent="0.25">
      <c r="A84" s="1"/>
      <c r="D84" s="18"/>
      <c r="E84" s="18"/>
    </row>
    <row r="85" spans="1:5" customFormat="1" x14ac:dyDescent="0.25">
      <c r="A85" s="1"/>
      <c r="D85" s="18"/>
      <c r="E85" s="18"/>
    </row>
    <row r="86" spans="1:5" customFormat="1" x14ac:dyDescent="0.25">
      <c r="A86" s="1"/>
      <c r="D86" s="18"/>
      <c r="E86" s="18"/>
    </row>
    <row r="87" spans="1:5" customFormat="1" x14ac:dyDescent="0.25">
      <c r="A87" s="1"/>
      <c r="D87" s="18"/>
      <c r="E87" s="18"/>
    </row>
    <row r="88" spans="1:5" customFormat="1" x14ac:dyDescent="0.25">
      <c r="A88" s="1"/>
      <c r="D88" s="18"/>
      <c r="E88" s="18"/>
    </row>
    <row r="89" spans="1:5" customFormat="1" x14ac:dyDescent="0.25">
      <c r="A89" s="1"/>
      <c r="D89" s="18"/>
      <c r="E89" s="18"/>
    </row>
    <row r="90" spans="1:5" customFormat="1" x14ac:dyDescent="0.25">
      <c r="A90" s="1"/>
      <c r="D90" s="18"/>
      <c r="E90" s="18"/>
    </row>
    <row r="91" spans="1:5" customFormat="1" x14ac:dyDescent="0.25">
      <c r="A91" s="1"/>
      <c r="D91" s="18"/>
      <c r="E91" s="18"/>
    </row>
    <row r="92" spans="1:5" customFormat="1" x14ac:dyDescent="0.25">
      <c r="A92" s="1"/>
      <c r="D92" s="18"/>
      <c r="E92" s="18"/>
    </row>
    <row r="93" spans="1:5" customFormat="1" x14ac:dyDescent="0.25">
      <c r="A93" s="1"/>
      <c r="D93" s="18"/>
      <c r="E93" s="18"/>
    </row>
    <row r="94" spans="1:5" customFormat="1" x14ac:dyDescent="0.25">
      <c r="A94" s="1"/>
      <c r="D94" s="18"/>
      <c r="E94" s="18"/>
    </row>
    <row r="95" spans="1:5" customFormat="1" x14ac:dyDescent="0.25">
      <c r="A95" s="1"/>
      <c r="D95" s="18"/>
      <c r="E95" s="18"/>
    </row>
    <row r="96" spans="1:5" customFormat="1" x14ac:dyDescent="0.25">
      <c r="A96" s="1"/>
      <c r="D96" s="18"/>
      <c r="E96" s="18"/>
    </row>
    <row r="97" spans="1:10" customFormat="1" x14ac:dyDescent="0.25">
      <c r="A97" s="1"/>
      <c r="D97" s="18"/>
      <c r="E97" s="18"/>
    </row>
    <row r="98" spans="1:10" customFormat="1" x14ac:dyDescent="0.25">
      <c r="A98" s="1"/>
      <c r="D98" s="18"/>
      <c r="E98" s="18"/>
    </row>
    <row r="99" spans="1:10" customFormat="1" x14ac:dyDescent="0.25">
      <c r="A99" s="1"/>
      <c r="D99" s="18"/>
      <c r="E99" s="18"/>
    </row>
    <row r="100" spans="1:10" customFormat="1" x14ac:dyDescent="0.25">
      <c r="A100" s="1"/>
      <c r="D100" s="18"/>
      <c r="E100" s="18"/>
    </row>
    <row r="101" spans="1:10" customFormat="1" x14ac:dyDescent="0.25">
      <c r="A101" s="1"/>
      <c r="D101" s="18"/>
      <c r="E101" s="18"/>
    </row>
    <row r="102" spans="1:10" customFormat="1" x14ac:dyDescent="0.25">
      <c r="A102" s="1"/>
      <c r="D102" s="18"/>
      <c r="E102" s="18"/>
    </row>
    <row r="103" spans="1:10" customFormat="1" x14ac:dyDescent="0.25">
      <c r="A103" s="1"/>
      <c r="D103" s="18"/>
      <c r="E103" s="18"/>
    </row>
    <row r="104" spans="1:10" customFormat="1" x14ac:dyDescent="0.25">
      <c r="A104" s="1"/>
      <c r="D104" s="18"/>
      <c r="E104" s="18"/>
    </row>
    <row r="105" spans="1:10" customFormat="1" x14ac:dyDescent="0.25">
      <c r="A105" s="1"/>
      <c r="B105" s="1"/>
      <c r="C105" s="1"/>
      <c r="D105" s="38"/>
      <c r="E105" s="38"/>
      <c r="F105" s="1"/>
      <c r="G105" s="1"/>
      <c r="H105" s="1"/>
      <c r="I105" s="1"/>
      <c r="J105" s="1"/>
    </row>
    <row r="106" spans="1:10" customFormat="1" x14ac:dyDescent="0.25">
      <c r="A106" s="1"/>
      <c r="B106" s="1"/>
      <c r="C106" s="1"/>
      <c r="D106" s="38"/>
      <c r="E106" s="38"/>
      <c r="F106" s="1"/>
      <c r="G106" s="1"/>
      <c r="H106" s="1"/>
      <c r="I106" s="1"/>
      <c r="J106" s="1"/>
    </row>
    <row r="107" spans="1:10" customFormat="1" x14ac:dyDescent="0.25">
      <c r="A107" s="1"/>
      <c r="B107" s="1"/>
      <c r="C107" s="1"/>
      <c r="D107" s="38"/>
      <c r="E107" s="38"/>
      <c r="F107" s="1"/>
      <c r="G107" s="1"/>
      <c r="H107" s="1"/>
      <c r="I107" s="1"/>
      <c r="J107" s="1"/>
    </row>
    <row r="108" spans="1:10" customFormat="1" x14ac:dyDescent="0.25">
      <c r="A108" s="1"/>
      <c r="B108" s="1"/>
      <c r="C108" s="1"/>
      <c r="D108" s="38"/>
      <c r="E108" s="38"/>
      <c r="F108" s="1"/>
      <c r="G108" s="1"/>
      <c r="H108" s="1"/>
      <c r="I108" s="1"/>
      <c r="J108" s="1"/>
    </row>
    <row r="109" spans="1:10" customFormat="1" x14ac:dyDescent="0.25">
      <c r="A109" s="1"/>
      <c r="B109" s="1"/>
      <c r="C109" s="1"/>
      <c r="D109" s="38"/>
      <c r="E109" s="38"/>
      <c r="F109" s="1"/>
      <c r="G109" s="1"/>
      <c r="H109" s="1"/>
      <c r="I109" s="1"/>
      <c r="J109" s="1"/>
    </row>
    <row r="110" spans="1:10" customFormat="1" x14ac:dyDescent="0.25">
      <c r="A110" s="1"/>
      <c r="B110" s="1"/>
      <c r="C110" s="1"/>
      <c r="D110" s="38"/>
      <c r="E110" s="38"/>
      <c r="F110" s="1"/>
      <c r="G110" s="1"/>
      <c r="H110" s="1"/>
      <c r="I110" s="1"/>
      <c r="J110" s="1"/>
    </row>
    <row r="111" spans="1:10" customFormat="1" x14ac:dyDescent="0.25">
      <c r="A111" s="1"/>
      <c r="B111" s="1"/>
      <c r="C111" s="1"/>
      <c r="D111" s="38"/>
      <c r="E111" s="38"/>
      <c r="F111" s="1"/>
      <c r="G111" s="1"/>
      <c r="H111" s="1"/>
      <c r="I111" s="1"/>
      <c r="J111" s="1"/>
    </row>
    <row r="112" spans="1:10" customFormat="1" x14ac:dyDescent="0.25">
      <c r="A112" s="1"/>
      <c r="B112" s="1"/>
      <c r="C112" s="1"/>
      <c r="D112" s="38"/>
      <c r="E112" s="38"/>
      <c r="F112" s="1"/>
      <c r="G112" s="1"/>
      <c r="H112" s="1"/>
      <c r="I112" s="1"/>
      <c r="J112" s="1"/>
    </row>
    <row r="113" spans="1:10" customFormat="1" x14ac:dyDescent="0.25">
      <c r="A113" s="1"/>
      <c r="B113" s="1"/>
      <c r="C113" s="1"/>
      <c r="D113" s="38"/>
      <c r="E113" s="38"/>
      <c r="F113" s="1"/>
      <c r="G113" s="1"/>
      <c r="H113" s="1"/>
      <c r="I113" s="1"/>
      <c r="J113" s="1"/>
    </row>
    <row r="114" spans="1:10" customFormat="1" x14ac:dyDescent="0.25">
      <c r="A114" s="1"/>
      <c r="B114" s="1"/>
      <c r="C114" s="1"/>
      <c r="D114" s="38"/>
      <c r="E114" s="38"/>
      <c r="F114" s="1"/>
      <c r="G114" s="1"/>
      <c r="H114" s="1"/>
      <c r="I114" s="1"/>
      <c r="J114" s="1"/>
    </row>
    <row r="115" spans="1:10" customFormat="1" x14ac:dyDescent="0.25">
      <c r="A115" s="1"/>
      <c r="B115" s="1"/>
      <c r="C115" s="1"/>
      <c r="D115" s="38"/>
      <c r="E115" s="38"/>
      <c r="F115" s="1"/>
      <c r="G115" s="1"/>
      <c r="H115" s="1"/>
      <c r="I115" s="1"/>
      <c r="J115" s="1"/>
    </row>
    <row r="116" spans="1:10" customFormat="1" x14ac:dyDescent="0.25">
      <c r="A116" s="1"/>
      <c r="B116" s="1"/>
      <c r="C116" s="1"/>
      <c r="D116" s="38"/>
      <c r="E116" s="38"/>
      <c r="F116" s="1"/>
      <c r="G116" s="1"/>
      <c r="H116" s="1"/>
      <c r="I116" s="1"/>
      <c r="J116" s="1"/>
    </row>
    <row r="117" spans="1:10" customFormat="1" x14ac:dyDescent="0.25">
      <c r="A117" s="1"/>
      <c r="B117" s="1"/>
      <c r="C117" s="1"/>
      <c r="D117" s="38"/>
      <c r="E117" s="38"/>
      <c r="F117" s="1"/>
      <c r="G117" s="1"/>
      <c r="H117" s="1"/>
      <c r="I117" s="1"/>
      <c r="J117" s="1"/>
    </row>
    <row r="118" spans="1:10" customFormat="1" x14ac:dyDescent="0.25">
      <c r="A118" s="1"/>
      <c r="B118" s="1"/>
      <c r="C118" s="1"/>
      <c r="D118" s="38"/>
      <c r="E118" s="38"/>
      <c r="F118" s="1"/>
      <c r="G118" s="1"/>
      <c r="H118" s="1"/>
      <c r="I118" s="1"/>
      <c r="J118" s="1"/>
    </row>
    <row r="119" spans="1:10" customFormat="1" x14ac:dyDescent="0.25">
      <c r="A119" s="1"/>
      <c r="B119" s="1"/>
      <c r="C119" s="1"/>
      <c r="D119" s="38"/>
      <c r="E119" s="38"/>
      <c r="F119" s="1"/>
      <c r="G119" s="1"/>
      <c r="H119" s="1"/>
      <c r="I119" s="1"/>
      <c r="J119" s="1"/>
    </row>
    <row r="120" spans="1:10" customFormat="1" x14ac:dyDescent="0.25">
      <c r="A120" s="1"/>
      <c r="B120" s="1"/>
      <c r="C120" s="1"/>
      <c r="D120" s="38"/>
      <c r="E120" s="38"/>
      <c r="F120" s="1"/>
      <c r="G120" s="1"/>
      <c r="H120" s="1"/>
      <c r="I120" s="1"/>
      <c r="J120" s="1"/>
    </row>
    <row r="121" spans="1:10" customFormat="1" x14ac:dyDescent="0.25">
      <c r="A121" s="1"/>
      <c r="B121" s="1"/>
      <c r="C121" s="1"/>
      <c r="D121" s="38"/>
      <c r="E121" s="38"/>
      <c r="F121" s="1"/>
      <c r="G121" s="1"/>
      <c r="H121" s="1"/>
      <c r="I121" s="1"/>
      <c r="J121" s="1"/>
    </row>
    <row r="122" spans="1:10" customFormat="1" x14ac:dyDescent="0.25">
      <c r="A122" s="1"/>
      <c r="B122" s="1"/>
      <c r="C122" s="1"/>
      <c r="D122" s="38"/>
      <c r="E122" s="38"/>
      <c r="F122" s="1"/>
      <c r="G122" s="1"/>
      <c r="H122" s="1"/>
      <c r="I122" s="1"/>
      <c r="J122" s="1"/>
    </row>
    <row r="123" spans="1:10" customFormat="1" x14ac:dyDescent="0.25">
      <c r="A123" s="1"/>
      <c r="B123" s="1"/>
      <c r="C123" s="1"/>
      <c r="D123" s="38"/>
      <c r="E123" s="38"/>
      <c r="F123" s="1"/>
      <c r="G123" s="1"/>
      <c r="H123" s="1"/>
      <c r="I123" s="1"/>
      <c r="J123" s="1"/>
    </row>
    <row r="124" spans="1:10" customFormat="1" x14ac:dyDescent="0.25">
      <c r="A124" s="1"/>
      <c r="B124" s="1"/>
      <c r="C124" s="1"/>
      <c r="D124" s="38"/>
      <c r="E124" s="38"/>
      <c r="F124" s="1"/>
      <c r="G124" s="1"/>
      <c r="H124" s="1"/>
      <c r="I124" s="1"/>
      <c r="J124" s="1"/>
    </row>
    <row r="125" spans="1:10" customFormat="1" x14ac:dyDescent="0.25">
      <c r="A125" s="1"/>
      <c r="B125" s="1"/>
      <c r="C125" s="1"/>
      <c r="D125" s="38"/>
      <c r="E125" s="38"/>
      <c r="F125" s="1"/>
      <c r="G125" s="1"/>
      <c r="H125" s="1"/>
      <c r="I125" s="1"/>
      <c r="J125" s="1"/>
    </row>
    <row r="126" spans="1:10" customFormat="1" x14ac:dyDescent="0.25">
      <c r="A126" s="1"/>
      <c r="B126" s="1"/>
      <c r="C126" s="1"/>
      <c r="D126" s="38"/>
      <c r="E126" s="38"/>
      <c r="F126" s="1"/>
      <c r="G126" s="1"/>
      <c r="H126" s="1"/>
      <c r="I126" s="1"/>
      <c r="J126" s="1"/>
    </row>
    <row r="127" spans="1:10" customFormat="1" x14ac:dyDescent="0.25">
      <c r="A127" s="1"/>
      <c r="B127" s="1"/>
      <c r="C127" s="1"/>
      <c r="D127" s="38"/>
      <c r="E127" s="38"/>
      <c r="F127" s="1"/>
      <c r="G127" s="1"/>
      <c r="H127" s="1"/>
      <c r="I127" s="1"/>
      <c r="J127" s="1"/>
    </row>
    <row r="128" spans="1:10" customFormat="1" x14ac:dyDescent="0.25">
      <c r="A128" s="1"/>
      <c r="B128" s="1"/>
      <c r="C128" s="1"/>
      <c r="D128" s="38"/>
      <c r="E128" s="38"/>
      <c r="F128" s="1"/>
      <c r="G128" s="1"/>
      <c r="H128" s="1"/>
      <c r="I128" s="1"/>
      <c r="J128" s="1"/>
    </row>
    <row r="129" spans="1:10" customFormat="1" x14ac:dyDescent="0.25">
      <c r="A129" s="1"/>
      <c r="B129" s="1"/>
      <c r="C129" s="1"/>
      <c r="D129" s="38"/>
      <c r="E129" s="38"/>
      <c r="F129" s="1"/>
      <c r="G129" s="1"/>
      <c r="H129" s="1"/>
      <c r="I129" s="1"/>
      <c r="J129" s="1"/>
    </row>
    <row r="130" spans="1:10" customFormat="1" x14ac:dyDescent="0.25">
      <c r="A130" s="1"/>
      <c r="B130" s="1"/>
      <c r="C130" s="1"/>
      <c r="D130" s="38"/>
      <c r="E130" s="38"/>
      <c r="F130" s="1"/>
      <c r="G130" s="1"/>
      <c r="H130" s="1"/>
      <c r="I130" s="1"/>
      <c r="J130" s="1"/>
    </row>
    <row r="131" spans="1:10" customFormat="1" x14ac:dyDescent="0.25">
      <c r="A131" s="1"/>
      <c r="B131" s="1"/>
      <c r="C131" s="1"/>
      <c r="D131" s="38"/>
      <c r="E131" s="38"/>
      <c r="F131" s="1"/>
      <c r="G131" s="1"/>
      <c r="H131" s="1"/>
      <c r="I131" s="1"/>
      <c r="J131" s="1"/>
    </row>
    <row r="132" spans="1:10" customFormat="1" x14ac:dyDescent="0.25">
      <c r="A132" s="1"/>
      <c r="B132" s="1"/>
      <c r="C132" s="1"/>
      <c r="D132" s="38"/>
      <c r="E132" s="38"/>
      <c r="F132" s="1"/>
      <c r="G132" s="1"/>
      <c r="H132" s="1"/>
      <c r="I132" s="1"/>
      <c r="J132" s="1"/>
    </row>
    <row r="133" spans="1:10" customFormat="1" x14ac:dyDescent="0.25">
      <c r="A133" s="1"/>
      <c r="B133" s="1"/>
      <c r="C133" s="1"/>
      <c r="D133" s="38"/>
      <c r="E133" s="38"/>
      <c r="F133" s="1"/>
      <c r="G133" s="1"/>
      <c r="H133" s="1"/>
      <c r="I133" s="1"/>
      <c r="J133" s="1"/>
    </row>
    <row r="134" spans="1:10" customFormat="1" x14ac:dyDescent="0.25">
      <c r="A134" s="1"/>
      <c r="B134" s="1"/>
      <c r="C134" s="1"/>
      <c r="D134" s="38"/>
      <c r="E134" s="38"/>
      <c r="F134" s="1"/>
      <c r="G134" s="1"/>
      <c r="H134" s="1"/>
      <c r="I134" s="1"/>
      <c r="J134" s="1"/>
    </row>
    <row r="135" spans="1:10" customFormat="1" x14ac:dyDescent="0.25">
      <c r="D135" s="18"/>
      <c r="E135" s="18"/>
    </row>
    <row r="136" spans="1:10" customFormat="1" x14ac:dyDescent="0.25">
      <c r="D136" s="18"/>
      <c r="E136" s="18"/>
    </row>
    <row r="137" spans="1:10" customFormat="1" x14ac:dyDescent="0.25">
      <c r="D137" s="18"/>
      <c r="E137" s="18"/>
    </row>
    <row r="138" spans="1:10" customFormat="1" x14ac:dyDescent="0.25">
      <c r="D138" s="18"/>
      <c r="E138" s="18"/>
    </row>
    <row r="139" spans="1:10" customFormat="1" x14ac:dyDescent="0.25">
      <c r="D139" s="18"/>
      <c r="E139" s="18"/>
    </row>
    <row r="140" spans="1:10" customFormat="1" x14ac:dyDescent="0.25">
      <c r="D140" s="18"/>
      <c r="E140" s="18"/>
    </row>
    <row r="141" spans="1:10" customFormat="1" x14ac:dyDescent="0.25">
      <c r="D141" s="18"/>
      <c r="E141" s="18"/>
    </row>
    <row r="142" spans="1:10" customFormat="1" x14ac:dyDescent="0.25">
      <c r="D142" s="18"/>
      <c r="E142" s="18"/>
    </row>
    <row r="143" spans="1:10" s="54" customFormat="1" x14ac:dyDescent="0.25">
      <c r="D143" s="55"/>
      <c r="E143" s="55"/>
    </row>
    <row r="144" spans="1:10" s="54" customFormat="1" x14ac:dyDescent="0.25">
      <c r="D144" s="55"/>
      <c r="E144" s="55"/>
    </row>
    <row r="145" spans="4:5" s="54" customFormat="1" x14ac:dyDescent="0.25">
      <c r="D145" s="55"/>
      <c r="E145" s="55"/>
    </row>
    <row r="146" spans="4:5" s="54" customFormat="1" x14ac:dyDescent="0.25">
      <c r="D146" s="55"/>
      <c r="E146" s="55"/>
    </row>
    <row r="147" spans="4:5" s="54" customFormat="1" x14ac:dyDescent="0.25">
      <c r="D147" s="55"/>
      <c r="E147" s="55"/>
    </row>
  </sheetData>
  <sheetProtection algorithmName="SHA-512" hashValue="xAXgJWNnitw2icKT4wWQWrnRqFvqfWcu8SCokLS/fiL6jdZvwXQo3uLBwFCH5nLzsk9OsKjukRn4i4b6C13aNg==" saltValue="kRiIIL7fwyRjLYVXTgok2g==" spinCount="100000" sheet="1" objects="1" scenarios="1"/>
  <mergeCells count="10">
    <mergeCell ref="C35:H35"/>
    <mergeCell ref="C39:H39"/>
    <mergeCell ref="C42:H42"/>
    <mergeCell ref="C48:H48"/>
    <mergeCell ref="C7:H7"/>
    <mergeCell ref="C11:H11"/>
    <mergeCell ref="C13:H13"/>
    <mergeCell ref="C17:H17"/>
    <mergeCell ref="C22:H22"/>
    <mergeCell ref="C32:H32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_GDPR_SletteNotifikation xmlns="9350b823-2daa-4a60-b2ae-fd1e372e1a05">false</BD_GDPR_SletteNotifikation>
    <TaxCatchAll xmlns="9350b823-2daa-4a60-b2ae-fd1e372e1a05">
      <Value>5</Value>
    </TaxCatchAll>
    <BD_GDPR_Indsigtsret xmlns="9350b823-2daa-4a60-b2ae-fd1e372e1a05">false</BD_GDPR_Indsigtsret>
    <a136a5d333f346b292da0ca360edfdb6 xmlns="9350b823-2daa-4a60-b2ae-fd1e372e1a0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Løbende år + 5 år</TermName>
          <TermId xmlns="http://schemas.microsoft.com/office/infopath/2007/PartnerControls">8bba68fb-c1ce-4a18-88db-ce280b834c22</TermId>
        </TermInfo>
      </Terms>
    </a136a5d333f346b292da0ca360edfdb6>
    <lcf76f155ced4ddcb4097134ff3c332f xmlns="f6d250e6-ba52-4d07-ae48-a10fa11c9c8f" xsi:nil="true"/>
    <e63642683b6d474caeed682bd0813d63 xmlns="9350b823-2daa-4a60-b2ae-fd1e372e1a05">
      <Terms xmlns="http://schemas.microsoft.com/office/infopath/2007/PartnerControls"/>
    </e63642683b6d474caeed682bd0813d6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 uden persondata" ma:contentTypeID="0x010100D1BFFE80FBD7664988447536F8D95A1C009762FA5A64BA6647B87F7C4A9245974F" ma:contentTypeVersion="14" ma:contentTypeDescription="Opret et nyt dokument." ma:contentTypeScope="" ma:versionID="e9760956df57d5642420780e00a22069">
  <xsd:schema xmlns:xsd="http://www.w3.org/2001/XMLSchema" xmlns:xs="http://www.w3.org/2001/XMLSchema" xmlns:p="http://schemas.microsoft.com/office/2006/metadata/properties" xmlns:ns2="9350b823-2daa-4a60-b2ae-fd1e372e1a05" xmlns:ns3="f6d250e6-ba52-4d07-ae48-a10fa11c9c8f" targetNamespace="http://schemas.microsoft.com/office/2006/metadata/properties" ma:root="true" ma:fieldsID="c34d6c533140f367de9e8dfff1f249a5" ns2:_="" ns3:_="">
    <xsd:import namespace="9350b823-2daa-4a60-b2ae-fd1e372e1a05"/>
    <xsd:import namespace="f6d250e6-ba52-4d07-ae48-a10fa11c9c8f"/>
    <xsd:element name="properties">
      <xsd:complexType>
        <xsd:sequence>
          <xsd:element name="documentManagement">
            <xsd:complexType>
              <xsd:all>
                <xsd:element ref="ns2:BD_GDPR_Indsigtsret" minOccurs="0"/>
                <xsd:element ref="ns2:BD_GDPR_SletteNotifikation" minOccurs="0"/>
                <xsd:element ref="ns2:TaxCatchAll" minOccurs="0"/>
                <xsd:element ref="ns2:TaxCatchAllLabel" minOccurs="0"/>
                <xsd:element ref="ns2:e63642683b6d474caeed682bd0813d63" minOccurs="0"/>
                <xsd:element ref="ns2:a136a5d333f346b292da0ca360edfdb6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0b823-2daa-4a60-b2ae-fd1e372e1a05" elementFormDefault="qualified">
    <xsd:import namespace="http://schemas.microsoft.com/office/2006/documentManagement/types"/>
    <xsd:import namespace="http://schemas.microsoft.com/office/infopath/2007/PartnerControls"/>
    <xsd:element name="BD_GDPR_Indsigtsret" ma:index="8" nillable="true" ma:displayName="Indsigtsret" ma:default="1" ma:internalName="BD_GDPR_Indsigtsret" ma:readOnly="false">
      <xsd:simpleType>
        <xsd:restriction base="dms:Boolean"/>
      </xsd:simpleType>
    </xsd:element>
    <xsd:element name="BD_GDPR_SletteNotifikation" ma:index="9" nillable="true" ma:displayName="SletteNotifikation" ma:default="1" ma:internalName="BD_GDPR_SletteNotifikation" ma:readOnly="false">
      <xsd:simpleType>
        <xsd:restriction base="dms:Boolean"/>
      </xsd:simpleType>
    </xsd:element>
    <xsd:element name="TaxCatchAll" ma:index="10" nillable="true" ma:displayName="Taxonomy Catch All Column" ma:hidden="true" ma:list="{6db37029-0478-4650-bc58-2db043b9e163}" ma:internalName="TaxCatchAll" ma:readOnly="false" ma:showField="CatchAllData" ma:web="9350b823-2daa-4a60-b2ae-fd1e372e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db37029-0478-4650-bc58-2db043b9e163}" ma:internalName="TaxCatchAllLabel" ma:readOnly="true" ma:showField="CatchAllDataLabel" ma:web="9350b823-2daa-4a60-b2ae-fd1e372e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3642683b6d474caeed682bd0813d63" ma:index="12" nillable="true" ma:taxonomy="true" ma:internalName="e63642683b6d474caeed682bd0813d63" ma:taxonomyFieldName="BD_GDPR_DokumentKategori" ma:displayName="DokumentKategori" ma:readOnly="false" ma:fieldId="{e6364268-3b6d-474c-aeed-682bd0813d63}" ma:sspId="874d19ea-6eed-4196-9db8-a67147815a6d" ma:termSetId="249f65ea-1d9a-4bc3-b020-39a9b2a373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6a5d333f346b292da0ca360edfdb6" ma:index="14" nillable="true" ma:taxonomy="true" ma:internalName="a136a5d333f346b292da0ca360edfdb6" ma:taxonomyFieldName="BD_x002d_GDPR_x002d_SletteKategori" ma:displayName="SletteKategori" ma:readOnly="false" ma:default="-1;#BD ref. liste|2490cc7c-71a1-4edd-a080-b2562e367af6" ma:fieldId="{a136a5d3-33f3-46b2-92da-0ca360edfdb6}" ma:sspId="874d19ea-6eed-4196-9db8-a67147815a6d" ma:termSetId="3101e47e-7b43-4301-a105-1b465b6d57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250e6-ba52-4d07-ae48-a10fa11c9c8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displayName="Billedmærke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D1531-AC37-4D58-954F-8DCDA7E7C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5A51C-123B-48A8-9DBD-4D5C4DC7E7BF}">
  <ds:schemaRefs>
    <ds:schemaRef ds:uri="http://schemas.microsoft.com/office/2006/metadata/properties"/>
    <ds:schemaRef ds:uri="http://schemas.microsoft.com/office/infopath/2007/PartnerControls"/>
    <ds:schemaRef ds:uri="9350b823-2daa-4a60-b2ae-fd1e372e1a05"/>
    <ds:schemaRef ds:uri="f6d250e6-ba52-4d07-ae48-a10fa11c9c8f"/>
  </ds:schemaRefs>
</ds:datastoreItem>
</file>

<file path=customXml/itemProps3.xml><?xml version="1.0" encoding="utf-8"?>
<ds:datastoreItem xmlns:ds="http://schemas.openxmlformats.org/officeDocument/2006/customXml" ds:itemID="{F7BB0A3B-8390-4CD5-8E3E-AF19C4517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0b823-2daa-4a60-b2ae-fd1e372e1a05"/>
    <ds:schemaRef ds:uri="f6d250e6-ba52-4d07-ae48-a10fa11c9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d500a4f-718c-4c77-b795-42b15475b9a4}" enabled="0" method="" siteId="{cd500a4f-718c-4c77-b795-42b15475b9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EU KM1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 KM1 - H1 2023</dc:title>
  <dc:creator>Anette Langkilde-Lauesen</dc:creator>
  <cp:lastModifiedBy>Anette Langkilde-Lauesen</cp:lastModifiedBy>
  <cp:lastPrinted>2024-07-22T13:19:46Z</cp:lastPrinted>
  <dcterms:created xsi:type="dcterms:W3CDTF">2022-07-25T19:52:39Z</dcterms:created>
  <dcterms:modified xsi:type="dcterms:W3CDTF">2024-07-22T13:19:56Z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0x010100D1BFFE80FBD7664988447536F8D95A1C009762FA5A64BA6647B87F7C4A9245974F</vt:lpwstr>
  </property>
  <property fmtid="{D5CDD505-2E9C-101B-9397-08002B2CF9AE}" pid="3" name="_dlc_DocIdItemGuid">
    <vt:lpwstr>ba5b6a81-c920-4726-adc2-cee8454671c3</vt:lpwstr>
  </property>
  <property fmtid="{D5CDD505-2E9C-101B-9397-08002B2CF9AE}" pid="4" name="BD-GDPR-SletteKategori">
    <vt:lpwstr>5;#Løbende år + 5 år|8bba68fb-c1ce-4a18-88db-ce280b834c22</vt:lpwstr>
  </property>
  <property fmtid="{D5CDD505-2E9C-101B-9397-08002B2CF9AE}" pid="5" name="MediaServiceImageTags">
    <vt:lpwstr/>
  </property>
  <property fmtid="{D5CDD505-2E9C-101B-9397-08002B2CF9AE}" pid="6" name="BD_GDPR_DokumentKategori">
    <vt:lpwstr/>
  </property>
  <property fmtid="{D5CDD505-2E9C-101B-9397-08002B2CF9AE}" pid="7" name="_ExtendedDescription">
    <vt:lpwstr/>
  </property>
  <property fmtid="{D5CDD505-2E9C-101B-9397-08002B2CF9AE}" pid="8" name="BD_GDPR_Refnr">
    <vt:lpwstr/>
  </property>
  <property fmtid="{D5CDD505-2E9C-101B-9397-08002B2CF9AE}" pid="9" name="BD_GDPR_CPRNr">
    <vt:lpwstr/>
  </property>
</Properties>
</file>