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konomi\Risikorapport (søjle 3) (årsrapport pr år)\"/>
    </mc:Choice>
  </mc:AlternateContent>
  <xr:revisionPtr revIDLastSave="0" documentId="13_ncr:1_{7B05508F-6A74-42A5-B887-E7C220665910}" xr6:coauthVersionLast="47" xr6:coauthVersionMax="47" xr10:uidLastSave="{00000000-0000-0000-0000-000000000000}"/>
  <bookViews>
    <workbookView xWindow="2640" yWindow="2640" windowWidth="38700" windowHeight="15435" xr2:uid="{DDC7A5C0-02E6-4D23-AB1A-BF4C6640C94A}"/>
  </bookViews>
  <sheets>
    <sheet name="EU KM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51" i="1" l="1"/>
  <c r="F51" i="1"/>
  <c r="E30" i="1"/>
  <c r="E19" i="1"/>
  <c r="F19" i="1"/>
  <c r="E20" i="1"/>
  <c r="F20" i="1"/>
  <c r="E14" i="1"/>
  <c r="F14" i="1"/>
  <c r="G14" i="1"/>
  <c r="E15" i="1"/>
  <c r="F15" i="1"/>
  <c r="G15" i="1"/>
  <c r="E16" i="1"/>
  <c r="F16" i="1"/>
  <c r="G16" i="1"/>
  <c r="D51" i="1"/>
  <c r="I46" i="1"/>
  <c r="D30" i="1"/>
  <c r="D20" i="1"/>
  <c r="D19" i="1"/>
  <c r="D16" i="1"/>
  <c r="D15" i="1"/>
  <c r="D14" i="1"/>
</calcChain>
</file>

<file path=xl/sharedStrings.xml><?xml version="1.0" encoding="utf-8"?>
<sst xmlns="http://schemas.openxmlformats.org/spreadsheetml/2006/main" count="78" uniqueCount="76">
  <si>
    <t>Skema EU KM1 – Skema om væsentlige målekriterier</t>
  </si>
  <si>
    <t>a</t>
  </si>
  <si>
    <t>b</t>
  </si>
  <si>
    <t>c</t>
  </si>
  <si>
    <t>d</t>
  </si>
  <si>
    <t>e</t>
  </si>
  <si>
    <t>T-4</t>
  </si>
  <si>
    <t>Oplyst på koncernniveau</t>
  </si>
  <si>
    <t>Tilgængeligt kapitalgrundlag (beløb)</t>
  </si>
  <si>
    <t xml:space="preserve">Egentlig kernekapital (CET1) </t>
  </si>
  <si>
    <t>Efter indregning af årets resulat, men havd med pr. 30/6?</t>
  </si>
  <si>
    <t xml:space="preserve">Kernekapital </t>
  </si>
  <si>
    <t xml:space="preserve">Samlet kapital </t>
  </si>
  <si>
    <t>Kapitalgrundlag</t>
  </si>
  <si>
    <t>Risikovægtede eksponeringer</t>
  </si>
  <si>
    <t>Samlet risikoeksponering</t>
  </si>
  <si>
    <r>
      <rPr>
        <b/>
        <sz val="11"/>
        <color rgb="FF000000"/>
        <rFont val="Calibri"/>
        <family val="2"/>
        <scheme val="minor"/>
      </rPr>
      <t>Kapitalprocenter (som en procentdel af den risikovægtede eksponering)</t>
    </r>
  </si>
  <si>
    <r>
      <rPr>
        <sz val="11"/>
        <color theme="1"/>
        <rFont val="Calibri"/>
        <family val="2"/>
        <scheme val="minor"/>
      </rPr>
      <t>Egentlig kernekapitalprocent (%)</t>
    </r>
  </si>
  <si>
    <t>Kernekapitalprocent (%)</t>
  </si>
  <si>
    <t>Kapitalprocent i alt (%)</t>
  </si>
  <si>
    <t>Krav om yderligere kapitalgrundlag til at tage højde for andre risici end risikoen for overdreven gearing (som en procentdel af den risikovægtede eksponering)</t>
  </si>
  <si>
    <t>EU 7a</t>
  </si>
  <si>
    <r>
      <rPr>
        <sz val="11"/>
        <color theme="1"/>
        <rFont val="Calibri"/>
        <family val="2"/>
        <scheme val="minor"/>
      </rPr>
      <t>Krav om yderligere kapitalgrundlag til at tage højde for andre risici end risikoen for overdreven gearing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</si>
  <si>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</si>
  <si>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heraf: i form af egentlig kernekapital (procentpoint)</t>
  </si>
  <si>
    <t>EU 7c</t>
  </si>
  <si>
    <t xml:space="preserve">     heraf: i form af kernekapital (procentpoint)</t>
  </si>
  <si>
    <t>EU 7d</t>
  </si>
  <si>
    <t>Samlede SREP-kapitalgrundlagskrav (%)</t>
  </si>
  <si>
    <t>Kombineret bufferkrav og sammenlagt kapitalkrav (som en procentdel af den risikovægtede eksponering)</t>
  </si>
  <si>
    <t>Kapitalbevaringsbuffer (%)</t>
  </si>
  <si>
    <t>EU 8a</t>
  </si>
  <si>
    <t>Bevaringsbuffer som følge af makroprudentiel eller systemisk risiko identificeret på medlemsstatsniveau (%)</t>
  </si>
  <si>
    <t>Institutspecifik kontracyklisk kapitalbuffer (%)</t>
  </si>
  <si>
    <t>EU 9a</t>
  </si>
  <si>
    <t>Systemisk risikobuffer (%)</t>
  </si>
  <si>
    <t>Buffer for globale systemisk vigtige institutter (%)</t>
  </si>
  <si>
    <t>EU 10a</t>
  </si>
  <si>
    <t>Buffer for andre systemisk vigtige institutter (%)</t>
  </si>
  <si>
    <t>Kombineret bufferkrav (%)</t>
  </si>
  <si>
    <t>EU 11a</t>
  </si>
  <si>
    <t>Sammenlagte kapitalkrav (%)</t>
  </si>
  <si>
    <t>Tilgængelig egentlig kernekapital efter opfyldelse af samlede SREP-kapitalgrundlagskrav (%)</t>
  </si>
  <si>
    <t>Gearingsgrad</t>
  </si>
  <si>
    <t>Samlet eksponeringsmål</t>
  </si>
  <si>
    <t>Kan kun finde opgørelse før indregning af resultat</t>
  </si>
  <si>
    <t>Gearingsgrad (%)</t>
  </si>
  <si>
    <r>
      <rPr>
        <b/>
        <sz val="11"/>
        <color theme="1"/>
        <rFont val="Calibri"/>
        <family val="2"/>
        <scheme val="minor"/>
      </rPr>
      <t>Krav om yderligere kapitalgrundlag til at tage højde for risikoen for overdreven gearing (som en procentdel af det samlede eksponeringsmål)</t>
    </r>
  </si>
  <si>
    <t>EU 14a</t>
  </si>
  <si>
    <t xml:space="preserve">Krav om yderligere kapitalgrundlag til at tage højde for risikoen for overdreven gearing (%) </t>
  </si>
  <si>
    <t>EU 14b</t>
  </si>
  <si>
    <t>EU 14c</t>
  </si>
  <si>
    <t>Samlede SREP-gearingsgradkrav (%)</t>
  </si>
  <si>
    <t>Gearingsgradbuffer og sammenlagt gearingsgradkrav (som en procentdel af det samlede eksponeringsmål)</t>
  </si>
  <si>
    <t>EU 14d</t>
  </si>
  <si>
    <t>Krav vedrørende gearingsgradbuffer (%)</t>
  </si>
  <si>
    <t>EU 14e</t>
  </si>
  <si>
    <t>Sammenlagt gearingsgradkrav (%)</t>
  </si>
  <si>
    <t>Likviditetsdækningsgrad</t>
  </si>
  <si>
    <t>Likvide aktiver af høj kvalitet (HQLA) i alt (vægtet værdi — gennemsnit)</t>
  </si>
  <si>
    <t>LCR skema 72 row 010 c40. Gennemsnit?</t>
  </si>
  <si>
    <t>EU 16a</t>
  </si>
  <si>
    <t xml:space="preserve">Udgående pengestrømme — Samlet vægtet værdi </t>
  </si>
  <si>
    <t>LCR skema 73 row 010 c060</t>
  </si>
  <si>
    <t>EU 16b</t>
  </si>
  <si>
    <t xml:space="preserve">Indgående pengestrømme — Samlet vægtet værdi </t>
  </si>
  <si>
    <t>LCR skema 74 row 010 c140</t>
  </si>
  <si>
    <t>Nettopengestrømme i alt (justeret værdi)</t>
  </si>
  <si>
    <t>LCR skema 76</t>
  </si>
  <si>
    <t>Likviditetsdækningsgrad (%)</t>
  </si>
  <si>
    <t>Net stable funding ratio</t>
  </si>
  <si>
    <t>Tilgængelig stabil finansiering i alt</t>
  </si>
  <si>
    <t>NSFR skema 84 row 120 c 0030</t>
  </si>
  <si>
    <t>Krævet stabil finansiering i alt</t>
  </si>
  <si>
    <t>NSFR skema 84 row 0010 c0020</t>
  </si>
  <si>
    <t>NSFR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</si>
</sst>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_-* #,##0.00\ _k_r_._-;\-* #,##0.00\ _k_r_._-;_-* &quot;-&quot;??\ _k_r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166" fontId="6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/>
    <xf numFmtId="9" fontId="10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9" fontId="10" fillId="0" borderId="2" xfId="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right" vertical="center"/>
    </xf>
    <xf numFmtId="167" fontId="0" fillId="0" borderId="0" xfId="0" applyNumberFormat="1"/>
    <xf numFmtId="164" fontId="0" fillId="0" borderId="0" xfId="0" applyNumberFormat="1"/>
    <xf numFmtId="0" fontId="0" fillId="0" borderId="2" xfId="0" applyBorder="1"/>
    <xf numFmtId="9" fontId="6" fillId="0" borderId="2" xfId="2" applyFont="1" applyFill="1" applyBorder="1" applyAlignment="1">
      <alignment horizontal="center" vertical="center" wrapText="1"/>
    </xf>
    <xf numFmtId="0" fontId="0" fillId="2" borderId="0" xfId="0" applyFill="1"/>
    <xf numFmtId="166" fontId="6" fillId="0" borderId="2" xfId="2" applyNumberFormat="1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ED47F-9A1F-490B-924E-257203D3FDEE}">
  <sheetPr>
    <tabColor theme="0" tint="-4.9989318521683403E-2"/>
    <pageSetUpPr fitToPage="1"/>
  </sheetPr>
  <dimension ref="A1:J146"/>
  <sheetViews>
    <sheetView tabSelected="1" workbookViewId="0">
      <selection activeCell="D10" sqref="D10"/>
    </sheetView>
  </sheetViews>
  <sheetFormatPr defaultRowHeight="15" x14ac:dyDescent="0.25"/>
  <cols>
    <col min="1" max="1" width="4.42578125" customWidth="1"/>
    <col min="2" max="2" width="8.42578125" customWidth="1"/>
    <col min="3" max="3" width="60.140625" customWidth="1"/>
    <col min="4" max="6" width="13.7109375" bestFit="1" customWidth="1"/>
    <col min="7" max="7" width="11.5703125" style="38" customWidth="1"/>
    <col min="8" max="8" width="10.5703125" style="38" customWidth="1"/>
    <col min="9" max="10" width="15.140625" hidden="1" customWidth="1"/>
  </cols>
  <sheetData>
    <row r="1" spans="1:10" x14ac:dyDescent="0.25">
      <c r="A1" s="1"/>
      <c r="G1"/>
      <c r="H1"/>
    </row>
    <row r="2" spans="1:10" x14ac:dyDescent="0.25">
      <c r="A2" s="1"/>
      <c r="B2" s="2" t="s">
        <v>0</v>
      </c>
      <c r="G2"/>
      <c r="H2"/>
    </row>
    <row r="3" spans="1:10" x14ac:dyDescent="0.25">
      <c r="A3" s="1"/>
      <c r="B3" s="2"/>
      <c r="G3"/>
      <c r="H3"/>
    </row>
    <row r="4" spans="1:10" x14ac:dyDescent="0.25">
      <c r="A4" s="1"/>
      <c r="G4"/>
      <c r="H4"/>
    </row>
    <row r="5" spans="1:10" x14ac:dyDescent="0.25">
      <c r="A5" s="1"/>
      <c r="B5" s="3"/>
      <c r="C5" s="4"/>
      <c r="D5" s="5" t="s">
        <v>1</v>
      </c>
      <c r="E5" s="5" t="s">
        <v>2</v>
      </c>
      <c r="F5" s="5" t="s">
        <v>3</v>
      </c>
      <c r="G5" s="6" t="s">
        <v>4</v>
      </c>
      <c r="H5" s="6" t="s">
        <v>5</v>
      </c>
    </row>
    <row r="6" spans="1:10" x14ac:dyDescent="0.25">
      <c r="A6" s="1"/>
      <c r="B6" s="7"/>
      <c r="C6" s="8"/>
      <c r="D6" s="9">
        <v>44742</v>
      </c>
      <c r="E6" s="9">
        <v>44561</v>
      </c>
      <c r="F6" s="9">
        <v>44377</v>
      </c>
      <c r="G6" s="9">
        <v>44196</v>
      </c>
      <c r="H6" s="6" t="s">
        <v>6</v>
      </c>
      <c r="J6" t="s">
        <v>7</v>
      </c>
    </row>
    <row r="7" spans="1:10" x14ac:dyDescent="0.25">
      <c r="A7" s="1"/>
      <c r="B7" s="10"/>
      <c r="C7" s="46" t="s">
        <v>8</v>
      </c>
      <c r="D7" s="47"/>
      <c r="E7" s="47"/>
      <c r="F7" s="47"/>
      <c r="G7" s="47"/>
      <c r="H7" s="48"/>
    </row>
    <row r="8" spans="1:10" x14ac:dyDescent="0.25">
      <c r="A8" s="1"/>
      <c r="B8" s="11">
        <v>1</v>
      </c>
      <c r="C8" s="12" t="s">
        <v>9</v>
      </c>
      <c r="D8" s="13">
        <v>446181</v>
      </c>
      <c r="E8" s="13">
        <v>455858</v>
      </c>
      <c r="F8" s="14">
        <v>383075</v>
      </c>
      <c r="G8" s="13">
        <v>388454</v>
      </c>
      <c r="H8" s="15"/>
      <c r="J8" s="16" t="s">
        <v>10</v>
      </c>
    </row>
    <row r="9" spans="1:10" x14ac:dyDescent="0.25">
      <c r="A9" s="1"/>
      <c r="B9" s="11">
        <v>2</v>
      </c>
      <c r="C9" s="12" t="s">
        <v>11</v>
      </c>
      <c r="D9" s="13">
        <v>496181</v>
      </c>
      <c r="E9" s="13">
        <v>505858</v>
      </c>
      <c r="F9" s="14">
        <v>433075</v>
      </c>
      <c r="G9" s="13">
        <v>438454</v>
      </c>
      <c r="H9" s="15"/>
    </row>
    <row r="10" spans="1:10" x14ac:dyDescent="0.25">
      <c r="A10" s="1"/>
      <c r="B10" s="11">
        <v>3</v>
      </c>
      <c r="C10" s="12" t="s">
        <v>12</v>
      </c>
      <c r="D10" s="13">
        <v>550944</v>
      </c>
      <c r="E10" s="13">
        <v>560556</v>
      </c>
      <c r="F10" s="14">
        <v>487708</v>
      </c>
      <c r="G10" s="13">
        <v>493023</v>
      </c>
      <c r="H10" s="15"/>
      <c r="J10" t="s">
        <v>13</v>
      </c>
    </row>
    <row r="11" spans="1:10" x14ac:dyDescent="0.25">
      <c r="A11" s="1"/>
      <c r="B11" s="17"/>
      <c r="C11" s="43" t="s">
        <v>14</v>
      </c>
      <c r="D11" s="44"/>
      <c r="E11" s="44"/>
      <c r="F11" s="44"/>
      <c r="G11" s="44"/>
      <c r="H11" s="45"/>
    </row>
    <row r="12" spans="1:10" x14ac:dyDescent="0.25">
      <c r="A12" s="1"/>
      <c r="B12" s="11">
        <v>4</v>
      </c>
      <c r="C12" s="12" t="s">
        <v>15</v>
      </c>
      <c r="D12" s="13">
        <v>2764207</v>
      </c>
      <c r="E12" s="13">
        <v>2601879</v>
      </c>
      <c r="F12" s="13">
        <v>2783548</v>
      </c>
      <c r="G12" s="13">
        <v>2570884</v>
      </c>
      <c r="H12" s="15"/>
    </row>
    <row r="13" spans="1:10" ht="15" customHeight="1" x14ac:dyDescent="0.25">
      <c r="A13" s="1"/>
      <c r="B13" s="17"/>
      <c r="C13" s="49" t="s">
        <v>16</v>
      </c>
      <c r="D13" s="50"/>
      <c r="E13" s="50"/>
      <c r="F13" s="50"/>
      <c r="G13" s="50"/>
      <c r="H13" s="51"/>
    </row>
    <row r="14" spans="1:10" x14ac:dyDescent="0.25">
      <c r="A14" s="1"/>
      <c r="B14" s="11">
        <v>5</v>
      </c>
      <c r="C14" s="12" t="s">
        <v>17</v>
      </c>
      <c r="D14" s="18">
        <f>+D8/D12*100</f>
        <v>16.14137436161619</v>
      </c>
      <c r="E14" s="18">
        <f>+E8/E12*100</f>
        <v>17.520338186364544</v>
      </c>
      <c r="F14" s="18">
        <f>+F8/F12*100</f>
        <v>13.762112239487159</v>
      </c>
      <c r="G14" s="18">
        <f>+G8/G12*100</f>
        <v>15.109744352526214</v>
      </c>
      <c r="H14" s="15"/>
    </row>
    <row r="15" spans="1:10" x14ac:dyDescent="0.25">
      <c r="A15" s="1"/>
      <c r="B15" s="11">
        <v>6</v>
      </c>
      <c r="C15" s="12" t="s">
        <v>18</v>
      </c>
      <c r="D15" s="18">
        <f>+D9/D12*100</f>
        <v>17.950211398784536</v>
      </c>
      <c r="E15" s="18">
        <f>+E9/E12*100</f>
        <v>19.442026320209358</v>
      </c>
      <c r="F15" s="18">
        <f>+F9/F12*100</f>
        <v>15.558380886551983</v>
      </c>
      <c r="G15" s="18">
        <f>+G9/G12*100</f>
        <v>17.054600674320582</v>
      </c>
      <c r="H15" s="15"/>
    </row>
    <row r="16" spans="1:10" x14ac:dyDescent="0.25">
      <c r="A16" s="1"/>
      <c r="B16" s="11">
        <v>7</v>
      </c>
      <c r="C16" s="12" t="s">
        <v>19</v>
      </c>
      <c r="D16" s="18">
        <f>+D10/D12*100</f>
        <v>19.931358252113533</v>
      </c>
      <c r="E16" s="18">
        <f>+E10/E12*100</f>
        <v>21.544276271110224</v>
      </c>
      <c r="F16" s="18">
        <f>+F10/F12*100</f>
        <v>17.521091786453834</v>
      </c>
      <c r="G16" s="18">
        <f>+G10/G12*100</f>
        <v>19.177177966800524</v>
      </c>
      <c r="H16" s="15"/>
    </row>
    <row r="17" spans="1:8" ht="29.1" customHeight="1" x14ac:dyDescent="0.25">
      <c r="A17" s="1"/>
      <c r="B17" s="17"/>
      <c r="C17" s="40" t="s">
        <v>20</v>
      </c>
      <c r="D17" s="41"/>
      <c r="E17" s="41"/>
      <c r="F17" s="41"/>
      <c r="G17" s="41"/>
      <c r="H17" s="42"/>
    </row>
    <row r="18" spans="1:8" ht="30" x14ac:dyDescent="0.25">
      <c r="A18" s="1"/>
      <c r="B18" s="11" t="s">
        <v>21</v>
      </c>
      <c r="C18" s="19" t="s">
        <v>22</v>
      </c>
      <c r="D18" s="20">
        <v>1.4999999999999999E-2</v>
      </c>
      <c r="E18" s="20">
        <v>1.7000000000000001E-2</v>
      </c>
      <c r="F18" s="20">
        <v>1.4999999999999999E-2</v>
      </c>
      <c r="G18" s="15"/>
      <c r="H18" s="15"/>
    </row>
    <row r="19" spans="1:8" x14ac:dyDescent="0.25">
      <c r="A19" s="1"/>
      <c r="B19" s="11" t="s">
        <v>23</v>
      </c>
      <c r="C19" s="19" t="s">
        <v>24</v>
      </c>
      <c r="D19" s="20">
        <f>+D18/8*4.5</f>
        <v>8.4375000000000006E-3</v>
      </c>
      <c r="E19" s="20">
        <f>+E18/8*4.5</f>
        <v>9.5625000000000016E-3</v>
      </c>
      <c r="F19" s="20">
        <f>+F18/8*4.5</f>
        <v>8.4375000000000006E-3</v>
      </c>
      <c r="G19" s="15"/>
      <c r="H19" s="15"/>
    </row>
    <row r="20" spans="1:8" x14ac:dyDescent="0.25">
      <c r="A20" s="1"/>
      <c r="B20" s="11" t="s">
        <v>25</v>
      </c>
      <c r="C20" s="19" t="s">
        <v>26</v>
      </c>
      <c r="D20" s="20">
        <f>+D18/8*6</f>
        <v>1.125E-2</v>
      </c>
      <c r="E20" s="20">
        <f>+E18/8*6</f>
        <v>1.2750000000000001E-2</v>
      </c>
      <c r="F20" s="20">
        <f>+F18/8*6</f>
        <v>1.125E-2</v>
      </c>
      <c r="G20" s="15"/>
      <c r="H20" s="15"/>
    </row>
    <row r="21" spans="1:8" x14ac:dyDescent="0.25">
      <c r="A21" s="1"/>
      <c r="B21" s="11" t="s">
        <v>27</v>
      </c>
      <c r="C21" s="19" t="s">
        <v>28</v>
      </c>
      <c r="D21" s="20">
        <v>9.5000000000000001E-2</v>
      </c>
      <c r="E21" s="20">
        <v>9.7000000000000003E-2</v>
      </c>
      <c r="F21" s="39">
        <v>9.5000000000000001E-2</v>
      </c>
      <c r="G21" s="15"/>
      <c r="H21" s="15"/>
    </row>
    <row r="22" spans="1:8" ht="15.75" customHeight="1" x14ac:dyDescent="0.25">
      <c r="A22" s="1"/>
      <c r="B22" s="17"/>
      <c r="C22" s="40" t="s">
        <v>29</v>
      </c>
      <c r="D22" s="41"/>
      <c r="E22" s="41"/>
      <c r="F22" s="41"/>
      <c r="G22" s="41"/>
      <c r="H22" s="42"/>
    </row>
    <row r="23" spans="1:8" x14ac:dyDescent="0.25">
      <c r="A23" s="1"/>
      <c r="B23" s="11">
        <v>8</v>
      </c>
      <c r="C23" s="12" t="s">
        <v>30</v>
      </c>
      <c r="D23" s="21">
        <v>2.5000000000000001E-2</v>
      </c>
      <c r="E23" s="21">
        <v>2.5000000000000001E-2</v>
      </c>
      <c r="F23" s="21">
        <v>2.5000000000000001E-2</v>
      </c>
      <c r="G23" s="15"/>
      <c r="H23" s="15"/>
    </row>
    <row r="24" spans="1:8" ht="30" x14ac:dyDescent="0.25">
      <c r="A24" s="1"/>
      <c r="B24" s="11" t="s">
        <v>31</v>
      </c>
      <c r="C24" s="12" t="s">
        <v>32</v>
      </c>
      <c r="D24" s="22">
        <v>0</v>
      </c>
      <c r="E24" s="22">
        <v>0</v>
      </c>
      <c r="F24" s="22">
        <v>0</v>
      </c>
      <c r="G24" s="15"/>
      <c r="H24" s="15"/>
    </row>
    <row r="25" spans="1:8" x14ac:dyDescent="0.25">
      <c r="A25" s="1"/>
      <c r="B25" s="11">
        <v>9</v>
      </c>
      <c r="C25" s="12" t="s">
        <v>33</v>
      </c>
      <c r="D25" s="22">
        <v>0</v>
      </c>
      <c r="E25" s="22">
        <v>0</v>
      </c>
      <c r="F25" s="22">
        <v>0</v>
      </c>
      <c r="G25" s="15"/>
      <c r="H25" s="15"/>
    </row>
    <row r="26" spans="1:8" x14ac:dyDescent="0.25">
      <c r="A26" s="1"/>
      <c r="B26" s="11" t="s">
        <v>34</v>
      </c>
      <c r="C26" s="12" t="s">
        <v>35</v>
      </c>
      <c r="D26" s="22">
        <v>0</v>
      </c>
      <c r="E26" s="22">
        <v>0</v>
      </c>
      <c r="F26" s="22">
        <v>0</v>
      </c>
      <c r="G26" s="15"/>
      <c r="H26" s="15"/>
    </row>
    <row r="27" spans="1:8" x14ac:dyDescent="0.25">
      <c r="A27" s="1"/>
      <c r="B27" s="11">
        <v>10</v>
      </c>
      <c r="C27" s="12" t="s">
        <v>36</v>
      </c>
      <c r="D27" s="22">
        <v>0</v>
      </c>
      <c r="E27" s="22">
        <v>0</v>
      </c>
      <c r="F27" s="22">
        <v>0</v>
      </c>
      <c r="G27" s="15"/>
      <c r="H27" s="15"/>
    </row>
    <row r="28" spans="1:8" x14ac:dyDescent="0.25">
      <c r="A28" s="1"/>
      <c r="B28" s="11" t="s">
        <v>37</v>
      </c>
      <c r="C28" s="19" t="s">
        <v>38</v>
      </c>
      <c r="D28" s="22">
        <v>0</v>
      </c>
      <c r="E28" s="22">
        <v>0</v>
      </c>
      <c r="F28" s="22">
        <v>0</v>
      </c>
      <c r="G28" s="15"/>
      <c r="H28" s="15"/>
    </row>
    <row r="29" spans="1:8" x14ac:dyDescent="0.25">
      <c r="A29" s="1"/>
      <c r="B29" s="11">
        <v>11</v>
      </c>
      <c r="C29" s="12" t="s">
        <v>39</v>
      </c>
      <c r="D29" s="21">
        <v>2.5000000000000001E-2</v>
      </c>
      <c r="E29" s="21">
        <v>2.5000000000000001E-2</v>
      </c>
      <c r="F29" s="21">
        <v>2.5000000000000001E-2</v>
      </c>
      <c r="G29" s="15"/>
      <c r="H29" s="15"/>
    </row>
    <row r="30" spans="1:8" x14ac:dyDescent="0.25">
      <c r="A30" s="1"/>
      <c r="B30" s="11" t="s">
        <v>40</v>
      </c>
      <c r="C30" s="12" t="s">
        <v>41</v>
      </c>
      <c r="D30" s="21">
        <f>+D21+D29</f>
        <v>0.12</v>
      </c>
      <c r="E30" s="21">
        <f>+E21+E29</f>
        <v>0.122</v>
      </c>
      <c r="F30" s="21">
        <v>0.13500000000000001</v>
      </c>
      <c r="G30" s="15"/>
      <c r="H30" s="15"/>
    </row>
    <row r="31" spans="1:8" ht="14.45" customHeight="1" x14ac:dyDescent="0.25">
      <c r="A31" s="1"/>
      <c r="B31" s="11">
        <v>12</v>
      </c>
      <c r="C31" s="12" t="s">
        <v>42</v>
      </c>
      <c r="D31" s="20">
        <v>0.12</v>
      </c>
      <c r="E31" s="20">
        <v>0.12</v>
      </c>
      <c r="F31" s="21">
        <v>8.5000000000000006E-2</v>
      </c>
      <c r="G31" s="15"/>
      <c r="H31" s="15"/>
    </row>
    <row r="32" spans="1:8" x14ac:dyDescent="0.25">
      <c r="A32" s="1"/>
      <c r="B32" s="17"/>
      <c r="C32" s="43" t="s">
        <v>43</v>
      </c>
      <c r="D32" s="44"/>
      <c r="E32" s="44"/>
      <c r="F32" s="44"/>
      <c r="G32" s="44"/>
      <c r="H32" s="45"/>
    </row>
    <row r="33" spans="1:10" x14ac:dyDescent="0.25">
      <c r="A33" s="1"/>
      <c r="B33" s="11">
        <v>13</v>
      </c>
      <c r="C33" s="23" t="s">
        <v>44</v>
      </c>
      <c r="D33" s="14">
        <v>5199992</v>
      </c>
      <c r="E33" s="14">
        <v>4973226</v>
      </c>
      <c r="F33" s="14">
        <v>5452364</v>
      </c>
      <c r="G33" s="14">
        <v>4842270</v>
      </c>
      <c r="H33" s="15"/>
      <c r="J33" s="16" t="s">
        <v>45</v>
      </c>
    </row>
    <row r="34" spans="1:10" x14ac:dyDescent="0.25">
      <c r="A34" s="1"/>
      <c r="B34" s="24">
        <v>14</v>
      </c>
      <c r="C34" s="25" t="s">
        <v>46</v>
      </c>
      <c r="D34" s="26">
        <v>9.5000000000000001E-2</v>
      </c>
      <c r="E34" s="26">
        <v>0.10199999999999999</v>
      </c>
      <c r="F34" s="20">
        <v>7.9000000000000001E-2</v>
      </c>
      <c r="G34" s="21">
        <v>8.4000000000000005E-2</v>
      </c>
      <c r="H34" s="15"/>
    </row>
    <row r="35" spans="1:10" x14ac:dyDescent="0.25">
      <c r="B35" s="17"/>
      <c r="C35" s="40" t="s">
        <v>47</v>
      </c>
      <c r="D35" s="41"/>
      <c r="E35" s="41"/>
      <c r="F35" s="41"/>
      <c r="G35" s="41"/>
      <c r="H35" s="42"/>
    </row>
    <row r="36" spans="1:10" s="27" customFormat="1" ht="30" x14ac:dyDescent="0.25">
      <c r="B36" s="24" t="s">
        <v>48</v>
      </c>
      <c r="C36" s="19" t="s">
        <v>49</v>
      </c>
      <c r="D36" s="28">
        <v>0</v>
      </c>
      <c r="E36" s="28">
        <v>0</v>
      </c>
      <c r="F36" s="28">
        <v>0</v>
      </c>
      <c r="G36" s="29"/>
      <c r="H36" s="29"/>
    </row>
    <row r="37" spans="1:10" s="27" customFormat="1" x14ac:dyDescent="0.25">
      <c r="B37" s="24" t="s">
        <v>50</v>
      </c>
      <c r="C37" s="19" t="s">
        <v>24</v>
      </c>
      <c r="D37" s="28">
        <v>0</v>
      </c>
      <c r="E37" s="28">
        <v>0</v>
      </c>
      <c r="F37" s="28">
        <v>0</v>
      </c>
      <c r="G37" s="29"/>
      <c r="H37" s="29"/>
    </row>
    <row r="38" spans="1:10" s="27" customFormat="1" x14ac:dyDescent="0.25">
      <c r="B38" s="24" t="s">
        <v>51</v>
      </c>
      <c r="C38" s="19" t="s">
        <v>52</v>
      </c>
      <c r="D38" s="30">
        <v>0.03</v>
      </c>
      <c r="E38" s="30">
        <v>0.03</v>
      </c>
      <c r="F38" s="30">
        <v>0</v>
      </c>
      <c r="G38" s="31"/>
      <c r="H38" s="31"/>
    </row>
    <row r="39" spans="1:10" s="27" customFormat="1" x14ac:dyDescent="0.25">
      <c r="B39" s="17"/>
      <c r="C39" s="40" t="s">
        <v>53</v>
      </c>
      <c r="D39" s="41"/>
      <c r="E39" s="41"/>
      <c r="F39" s="41"/>
      <c r="G39" s="41"/>
      <c r="H39" s="42"/>
    </row>
    <row r="40" spans="1:10" s="27" customFormat="1" x14ac:dyDescent="0.25">
      <c r="B40" s="24" t="s">
        <v>54</v>
      </c>
      <c r="C40" s="32" t="s">
        <v>55</v>
      </c>
      <c r="D40" s="30">
        <v>0</v>
      </c>
      <c r="E40" s="30">
        <v>0</v>
      </c>
      <c r="F40" s="30">
        <v>0</v>
      </c>
      <c r="G40" s="31"/>
      <c r="H40" s="31"/>
    </row>
    <row r="41" spans="1:10" s="27" customFormat="1" x14ac:dyDescent="0.25">
      <c r="B41" s="24" t="s">
        <v>56</v>
      </c>
      <c r="C41" s="32" t="s">
        <v>57</v>
      </c>
      <c r="D41" s="30">
        <v>0.03</v>
      </c>
      <c r="E41" s="30">
        <v>0.03</v>
      </c>
      <c r="F41" s="30">
        <v>0</v>
      </c>
      <c r="G41" s="31"/>
      <c r="H41" s="31"/>
    </row>
    <row r="42" spans="1:10" x14ac:dyDescent="0.25">
      <c r="A42" s="1"/>
      <c r="B42" s="17"/>
      <c r="C42" s="43" t="s">
        <v>58</v>
      </c>
      <c r="D42" s="44"/>
      <c r="E42" s="44"/>
      <c r="F42" s="44"/>
      <c r="G42" s="44"/>
      <c r="H42" s="45"/>
    </row>
    <row r="43" spans="1:10" ht="30" x14ac:dyDescent="0.25">
      <c r="A43" s="1"/>
      <c r="B43" s="11">
        <v>15</v>
      </c>
      <c r="C43" s="23" t="s">
        <v>59</v>
      </c>
      <c r="D43" s="33">
        <v>1885266</v>
      </c>
      <c r="E43" s="33">
        <v>1851466</v>
      </c>
      <c r="F43" s="33">
        <v>1867770</v>
      </c>
      <c r="G43" s="15"/>
      <c r="H43" s="15"/>
      <c r="J43" t="s">
        <v>60</v>
      </c>
    </row>
    <row r="44" spans="1:10" x14ac:dyDescent="0.25">
      <c r="A44" s="1"/>
      <c r="B44" s="24" t="s">
        <v>61</v>
      </c>
      <c r="C44" s="25" t="s">
        <v>62</v>
      </c>
      <c r="D44" s="33">
        <v>500243</v>
      </c>
      <c r="E44" s="33">
        <v>437079</v>
      </c>
      <c r="F44" s="33">
        <v>513301</v>
      </c>
      <c r="G44" s="15"/>
      <c r="H44" s="15"/>
      <c r="J44" t="s">
        <v>63</v>
      </c>
    </row>
    <row r="45" spans="1:10" x14ac:dyDescent="0.25">
      <c r="A45" s="1"/>
      <c r="B45" s="24" t="s">
        <v>64</v>
      </c>
      <c r="C45" s="25" t="s">
        <v>65</v>
      </c>
      <c r="D45" s="33">
        <v>97100</v>
      </c>
      <c r="E45" s="33">
        <v>65441</v>
      </c>
      <c r="F45" s="33">
        <v>92658</v>
      </c>
      <c r="G45" s="15"/>
      <c r="H45" s="15"/>
      <c r="J45" t="s">
        <v>66</v>
      </c>
    </row>
    <row r="46" spans="1:10" x14ac:dyDescent="0.25">
      <c r="A46" s="1"/>
      <c r="B46" s="11">
        <v>16</v>
      </c>
      <c r="C46" s="23" t="s">
        <v>67</v>
      </c>
      <c r="D46" s="33">
        <f>+D44-D45</f>
        <v>403143</v>
      </c>
      <c r="E46" s="33">
        <v>371638</v>
      </c>
      <c r="F46" s="33">
        <v>420643</v>
      </c>
      <c r="G46" s="15"/>
      <c r="H46" s="15"/>
      <c r="I46" s="34">
        <f>+D44-D45</f>
        <v>403143</v>
      </c>
      <c r="J46" t="s">
        <v>68</v>
      </c>
    </row>
    <row r="47" spans="1:10" x14ac:dyDescent="0.25">
      <c r="A47" s="1"/>
      <c r="B47" s="11">
        <v>17</v>
      </c>
      <c r="C47" s="23" t="s">
        <v>69</v>
      </c>
      <c r="D47" s="52">
        <v>4.6760000000000002</v>
      </c>
      <c r="E47" s="20">
        <v>4.9819000000000004</v>
      </c>
      <c r="F47" s="20">
        <v>4.4402999999999997</v>
      </c>
      <c r="G47" s="15"/>
      <c r="H47" s="15"/>
      <c r="I47" s="35"/>
      <c r="J47" t="s">
        <v>68</v>
      </c>
    </row>
    <row r="48" spans="1:10" x14ac:dyDescent="0.25">
      <c r="A48" s="1"/>
      <c r="B48" s="17"/>
      <c r="C48" s="43" t="s">
        <v>70</v>
      </c>
      <c r="D48" s="44"/>
      <c r="E48" s="44"/>
      <c r="F48" s="44"/>
      <c r="G48" s="44"/>
      <c r="H48" s="45"/>
      <c r="J48" s="34"/>
    </row>
    <row r="49" spans="1:10" x14ac:dyDescent="0.25">
      <c r="A49" s="1"/>
      <c r="B49" s="11">
        <v>18</v>
      </c>
      <c r="C49" s="23" t="s">
        <v>71</v>
      </c>
      <c r="D49" s="14">
        <v>3791062</v>
      </c>
      <c r="E49" s="14">
        <v>3647146</v>
      </c>
      <c r="F49" s="14">
        <v>4239916</v>
      </c>
      <c r="G49" s="15"/>
      <c r="H49" s="15"/>
      <c r="J49" t="s">
        <v>72</v>
      </c>
    </row>
    <row r="50" spans="1:10" x14ac:dyDescent="0.25">
      <c r="A50" s="1"/>
      <c r="B50" s="11">
        <v>19</v>
      </c>
      <c r="C50" s="36" t="s">
        <v>73</v>
      </c>
      <c r="D50" s="14">
        <v>2291874</v>
      </c>
      <c r="E50" s="14">
        <v>2180387</v>
      </c>
      <c r="F50" s="14">
        <v>2926833</v>
      </c>
      <c r="G50" s="15"/>
      <c r="H50" s="15"/>
      <c r="J50" t="s">
        <v>74</v>
      </c>
    </row>
    <row r="51" spans="1:10" x14ac:dyDescent="0.25">
      <c r="A51" s="1"/>
      <c r="B51" s="11">
        <v>20</v>
      </c>
      <c r="C51" s="23" t="s">
        <v>75</v>
      </c>
      <c r="D51" s="37">
        <f>+D49/D50</f>
        <v>1.6541319461715609</v>
      </c>
      <c r="E51" s="37">
        <f>+E49/E50</f>
        <v>1.6727058086477309</v>
      </c>
      <c r="F51" s="37">
        <f>+F49/F50</f>
        <v>1.4486361196556141</v>
      </c>
      <c r="G51" s="15"/>
      <c r="H51" s="15"/>
    </row>
    <row r="52" spans="1:10" x14ac:dyDescent="0.25">
      <c r="A52" s="1"/>
      <c r="G52"/>
      <c r="H52"/>
    </row>
    <row r="53" spans="1:10" x14ac:dyDescent="0.25">
      <c r="A53" s="1"/>
      <c r="G53"/>
      <c r="H53"/>
    </row>
    <row r="54" spans="1:10" x14ac:dyDescent="0.25">
      <c r="A54" s="1"/>
      <c r="G54"/>
      <c r="H54"/>
    </row>
    <row r="55" spans="1:10" x14ac:dyDescent="0.25">
      <c r="A55" s="1"/>
      <c r="G55"/>
      <c r="H55"/>
    </row>
    <row r="56" spans="1:10" x14ac:dyDescent="0.25">
      <c r="A56" s="1"/>
      <c r="G56"/>
      <c r="H56"/>
    </row>
    <row r="57" spans="1:10" x14ac:dyDescent="0.25">
      <c r="A57" s="1"/>
      <c r="G57"/>
      <c r="H57"/>
    </row>
    <row r="58" spans="1:10" x14ac:dyDescent="0.25">
      <c r="A58" s="1"/>
      <c r="G58"/>
      <c r="H58"/>
    </row>
    <row r="59" spans="1:10" x14ac:dyDescent="0.25">
      <c r="A59" s="1"/>
      <c r="G59"/>
      <c r="H59"/>
    </row>
    <row r="60" spans="1:10" x14ac:dyDescent="0.25">
      <c r="A60" s="1"/>
      <c r="G60"/>
      <c r="H60"/>
    </row>
    <row r="61" spans="1:10" x14ac:dyDescent="0.25">
      <c r="A61" s="1"/>
      <c r="G61"/>
      <c r="H61"/>
    </row>
    <row r="62" spans="1:10" x14ac:dyDescent="0.25">
      <c r="A62" s="1"/>
      <c r="G62"/>
      <c r="H62"/>
    </row>
    <row r="63" spans="1:10" x14ac:dyDescent="0.25">
      <c r="A63" s="1"/>
      <c r="G63"/>
      <c r="H63"/>
    </row>
    <row r="64" spans="1:10" x14ac:dyDescent="0.25">
      <c r="A64" s="1"/>
      <c r="G64"/>
      <c r="H64"/>
    </row>
    <row r="65" spans="1:1" customFormat="1" x14ac:dyDescent="0.25">
      <c r="A65" s="1"/>
    </row>
    <row r="66" spans="1:1" customFormat="1" x14ac:dyDescent="0.25">
      <c r="A66" s="1"/>
    </row>
    <row r="67" spans="1:1" customFormat="1" x14ac:dyDescent="0.25">
      <c r="A67" s="1"/>
    </row>
    <row r="68" spans="1:1" customFormat="1" x14ac:dyDescent="0.25">
      <c r="A68" s="1"/>
    </row>
    <row r="69" spans="1:1" customFormat="1" x14ac:dyDescent="0.25">
      <c r="A69" s="1"/>
    </row>
    <row r="70" spans="1:1" customFormat="1" x14ac:dyDescent="0.25">
      <c r="A70" s="1"/>
    </row>
    <row r="71" spans="1:1" customFormat="1" x14ac:dyDescent="0.25">
      <c r="A71" s="1"/>
    </row>
    <row r="72" spans="1:1" customFormat="1" x14ac:dyDescent="0.25">
      <c r="A72" s="1"/>
    </row>
    <row r="73" spans="1:1" customFormat="1" x14ac:dyDescent="0.25">
      <c r="A73" s="1"/>
    </row>
    <row r="74" spans="1:1" customFormat="1" x14ac:dyDescent="0.25">
      <c r="A74" s="1"/>
    </row>
    <row r="75" spans="1:1" customFormat="1" x14ac:dyDescent="0.25">
      <c r="A75" s="1"/>
    </row>
    <row r="76" spans="1:1" customFormat="1" x14ac:dyDescent="0.25">
      <c r="A76" s="1"/>
    </row>
    <row r="77" spans="1:1" customFormat="1" x14ac:dyDescent="0.25">
      <c r="A77" s="1"/>
    </row>
    <row r="78" spans="1:1" customFormat="1" x14ac:dyDescent="0.25">
      <c r="A78" s="1"/>
    </row>
    <row r="79" spans="1:1" customFormat="1" x14ac:dyDescent="0.25">
      <c r="A79" s="1"/>
    </row>
    <row r="80" spans="1:1" customFormat="1" x14ac:dyDescent="0.25">
      <c r="A80" s="1"/>
    </row>
    <row r="81" spans="1:1" customFormat="1" x14ac:dyDescent="0.25">
      <c r="A81" s="1"/>
    </row>
    <row r="82" spans="1:1" customFormat="1" x14ac:dyDescent="0.25">
      <c r="A82" s="1"/>
    </row>
    <row r="83" spans="1:1" customFormat="1" x14ac:dyDescent="0.25">
      <c r="A83" s="1"/>
    </row>
    <row r="84" spans="1:1" customFormat="1" x14ac:dyDescent="0.25">
      <c r="A84" s="1"/>
    </row>
    <row r="85" spans="1:1" customFormat="1" x14ac:dyDescent="0.25">
      <c r="A85" s="1"/>
    </row>
    <row r="86" spans="1:1" customFormat="1" x14ac:dyDescent="0.25">
      <c r="A86" s="1"/>
    </row>
    <row r="87" spans="1:1" customFormat="1" x14ac:dyDescent="0.25">
      <c r="A87" s="1"/>
    </row>
    <row r="88" spans="1:1" customFormat="1" x14ac:dyDescent="0.25">
      <c r="A88" s="1"/>
    </row>
    <row r="89" spans="1:1" customFormat="1" x14ac:dyDescent="0.25">
      <c r="A89" s="1"/>
    </row>
    <row r="90" spans="1:1" customFormat="1" x14ac:dyDescent="0.25">
      <c r="A90" s="1"/>
    </row>
    <row r="91" spans="1:1" customFormat="1" x14ac:dyDescent="0.25">
      <c r="A91" s="1"/>
    </row>
    <row r="92" spans="1:1" customFormat="1" x14ac:dyDescent="0.25">
      <c r="A92" s="1"/>
    </row>
    <row r="93" spans="1:1" customFormat="1" x14ac:dyDescent="0.25">
      <c r="A93" s="1"/>
    </row>
    <row r="94" spans="1:1" customFormat="1" x14ac:dyDescent="0.25">
      <c r="A94" s="1"/>
    </row>
    <row r="95" spans="1:1" customFormat="1" x14ac:dyDescent="0.25">
      <c r="A95" s="1"/>
    </row>
    <row r="96" spans="1:1" customFormat="1" x14ac:dyDescent="0.25">
      <c r="A96" s="1"/>
    </row>
    <row r="97" spans="1:10" x14ac:dyDescent="0.25">
      <c r="A97" s="1"/>
      <c r="G97"/>
      <c r="H97"/>
    </row>
    <row r="98" spans="1:10" x14ac:dyDescent="0.25">
      <c r="A98" s="1"/>
      <c r="G98"/>
      <c r="H98"/>
    </row>
    <row r="99" spans="1:10" x14ac:dyDescent="0.25">
      <c r="A99" s="1"/>
      <c r="G99"/>
      <c r="H99"/>
    </row>
    <row r="100" spans="1:10" x14ac:dyDescent="0.25">
      <c r="A100" s="1"/>
      <c r="G100"/>
      <c r="H100"/>
    </row>
    <row r="101" spans="1:10" x14ac:dyDescent="0.25">
      <c r="A101" s="1"/>
      <c r="G101"/>
      <c r="H101"/>
    </row>
    <row r="102" spans="1:10" x14ac:dyDescent="0.25">
      <c r="A102" s="1"/>
      <c r="G102"/>
      <c r="H102"/>
    </row>
    <row r="103" spans="1:10" x14ac:dyDescent="0.25">
      <c r="A103" s="1"/>
      <c r="G103"/>
      <c r="H103"/>
    </row>
    <row r="104" spans="1:10" x14ac:dyDescent="0.25">
      <c r="A104" s="1"/>
      <c r="G104"/>
      <c r="H104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G135"/>
      <c r="H135"/>
    </row>
    <row r="136" spans="1:10" x14ac:dyDescent="0.25">
      <c r="G136"/>
      <c r="H136"/>
    </row>
    <row r="137" spans="1:10" x14ac:dyDescent="0.25">
      <c r="G137"/>
      <c r="H137"/>
    </row>
    <row r="138" spans="1:10" x14ac:dyDescent="0.25">
      <c r="G138"/>
      <c r="H138"/>
    </row>
    <row r="139" spans="1:10" x14ac:dyDescent="0.25">
      <c r="G139"/>
      <c r="H139"/>
    </row>
    <row r="140" spans="1:10" x14ac:dyDescent="0.25">
      <c r="G140"/>
      <c r="H140"/>
    </row>
    <row r="141" spans="1:10" x14ac:dyDescent="0.25">
      <c r="G141"/>
      <c r="H141"/>
    </row>
    <row r="142" spans="1:10" x14ac:dyDescent="0.25">
      <c r="G142"/>
      <c r="H142"/>
    </row>
    <row r="143" spans="1:10" x14ac:dyDescent="0.25">
      <c r="G143"/>
      <c r="H143"/>
    </row>
    <row r="144" spans="1:10" x14ac:dyDescent="0.25">
      <c r="G144"/>
      <c r="H144"/>
    </row>
    <row r="145" customFormat="1" x14ac:dyDescent="0.25"/>
    <row r="146" customFormat="1" x14ac:dyDescent="0.25"/>
  </sheetData>
  <sheetProtection algorithmName="SHA-512" hashValue="XQukSts+ldVxTW29kOll/p9N7U4HXp2ol/5tclAaLSIFGEmw9d0KFGlpEteSwbHdmlHPUf18FWJDy3rfVFdUMw==" saltValue="mxfNKJASc0gbC6D6qKel4w==" spinCount="100000" sheet="1" objects="1" scenarios="1"/>
  <mergeCells count="10">
    <mergeCell ref="C35:H35"/>
    <mergeCell ref="C39:H39"/>
    <mergeCell ref="C42:H42"/>
    <mergeCell ref="C48:H48"/>
    <mergeCell ref="C7:H7"/>
    <mergeCell ref="C11:H11"/>
    <mergeCell ref="C13:H13"/>
    <mergeCell ref="C17:H17"/>
    <mergeCell ref="C22:H22"/>
    <mergeCell ref="C32:H3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&amp;CDA
Bilag 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EU KM1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Langkilde-Lauesen</dc:creator>
  <cp:lastModifiedBy>Anette Langkilde-Lauesen</cp:lastModifiedBy>
  <dcterms:created xsi:type="dcterms:W3CDTF">2022-07-25T19:52:39Z</dcterms:created>
  <dcterms:modified xsi:type="dcterms:W3CDTF">2022-07-26T09:15:53Z</dcterms:modified>
</cp:coreProperties>
</file>